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64011"/>
  <mc:AlternateContent xmlns:mc="http://schemas.openxmlformats.org/markup-compatibility/2006">
    <mc:Choice Requires="x15">
      <x15ac:absPath xmlns:x15ac="http://schemas.microsoft.com/office/spreadsheetml/2010/11/ac" url="C:\Users\0456\Desktop\"/>
    </mc:Choice>
  </mc:AlternateContent>
  <workbookProtection workbookAlgorithmName="SHA-512" workbookHashValue="mrIyR3aEzZF3s3w++G3yJkGXzc+WM9FXDeKl962HJTDOqS4upIPMoPaEbbSwmkfEqPafsji9bTzExXp25W1xJQ==" workbookSaltValue="atvMQQej7ZaovQW9UNIXTw==" workbookSpinCount="100000" lockStructure="1"/>
  <bookViews>
    <workbookView xWindow="0" yWindow="0" windowWidth="28800" windowHeight="12240"/>
  </bookViews>
  <sheets>
    <sheet name="ガイド" sheetId="2" r:id="rId1"/>
    <sheet name="収入" sheetId="3" r:id="rId2"/>
    <sheet name="控除" sheetId="4" r:id="rId3"/>
    <sheet name="その他" sheetId="5" r:id="rId4"/>
    <sheet name="申告書(表)" sheetId="8" r:id="rId5"/>
    <sheet name="申告書(裏) " sheetId="9" r:id="rId6"/>
    <sheet name="添付台紙" sheetId="10" r:id="rId7"/>
  </sheets>
  <definedNames>
    <definedName name="_xlnm.Print_Area" localSheetId="4">'申告書(表)'!$A$1:$CE$211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 i="3" l="1"/>
  <c r="E1" i="10" l="1"/>
  <c r="G2" i="8"/>
  <c r="O17" i="2"/>
  <c r="I18" i="2"/>
  <c r="AF4" i="4" s="1"/>
  <c r="O18" i="2" l="1"/>
  <c r="BB37" i="3"/>
  <c r="AN6" i="10" l="1"/>
  <c r="AN8" i="10"/>
  <c r="F6" i="10"/>
  <c r="I10" i="4" l="1"/>
  <c r="CC20" i="8"/>
  <c r="BT20" i="8"/>
  <c r="BX20" i="8"/>
  <c r="AQ38" i="9"/>
  <c r="AQ35" i="9"/>
  <c r="AQ32" i="9"/>
  <c r="AQ29" i="9"/>
  <c r="AV169" i="9"/>
  <c r="V169" i="9"/>
  <c r="G169" i="9"/>
  <c r="AV166" i="9"/>
  <c r="V166" i="9"/>
  <c r="G166" i="9"/>
  <c r="AV163" i="9"/>
  <c r="V163" i="9"/>
  <c r="G163" i="9"/>
  <c r="AV160" i="9"/>
  <c r="V160" i="9"/>
  <c r="G160" i="9"/>
  <c r="AV157" i="9"/>
  <c r="V157" i="9"/>
  <c r="G157" i="9"/>
  <c r="AV154" i="9"/>
  <c r="V154" i="9"/>
  <c r="G154" i="9"/>
  <c r="AV151" i="9"/>
  <c r="V151" i="9"/>
  <c r="G151" i="9"/>
  <c r="AV148" i="9"/>
  <c r="V148" i="9"/>
  <c r="G148" i="9"/>
  <c r="BB129" i="9"/>
  <c r="BB133" i="9"/>
  <c r="BB137" i="9"/>
  <c r="J137" i="9"/>
  <c r="J133" i="9"/>
  <c r="J129" i="9"/>
  <c r="AK36" i="5"/>
  <c r="AL36" i="5" s="1"/>
  <c r="AK37" i="5"/>
  <c r="AL37" i="5" s="1"/>
  <c r="AK35" i="5"/>
  <c r="AL35" i="5" s="1"/>
  <c r="BX117" i="9"/>
  <c r="BK117" i="9"/>
  <c r="AW117" i="9"/>
  <c r="J117" i="9"/>
  <c r="BX110" i="9"/>
  <c r="BK110" i="9"/>
  <c r="AW110" i="9"/>
  <c r="J110" i="9"/>
  <c r="BX103" i="9"/>
  <c r="BK103" i="9"/>
  <c r="AW103" i="9"/>
  <c r="J103" i="9"/>
  <c r="AE91" i="9"/>
  <c r="S91" i="9"/>
  <c r="AU69" i="9"/>
  <c r="AJ69" i="9"/>
  <c r="AU66" i="9"/>
  <c r="AJ66" i="9"/>
  <c r="AU63" i="9"/>
  <c r="AJ63" i="9"/>
  <c r="AU60" i="9"/>
  <c r="AJ60" i="9"/>
  <c r="AU57" i="9"/>
  <c r="AJ57" i="9"/>
  <c r="AU54" i="9"/>
  <c r="AJ54" i="9"/>
  <c r="AU51" i="9"/>
  <c r="AJ51" i="9"/>
  <c r="AU48" i="9"/>
  <c r="AJ48" i="9"/>
  <c r="BY69" i="9"/>
  <c r="BP69" i="9"/>
  <c r="BY66" i="9"/>
  <c r="BP66" i="9"/>
  <c r="BY63" i="9"/>
  <c r="BP63" i="9"/>
  <c r="BY60" i="9"/>
  <c r="BP60" i="9"/>
  <c r="BY57" i="9"/>
  <c r="BP57" i="9"/>
  <c r="BY54" i="9"/>
  <c r="BP54" i="9"/>
  <c r="BY51" i="9"/>
  <c r="BP51" i="9"/>
  <c r="BY48" i="9"/>
  <c r="BP48" i="9"/>
  <c r="BY38" i="9"/>
  <c r="BY35" i="9"/>
  <c r="BY32" i="9"/>
  <c r="BY29" i="9"/>
  <c r="BP38" i="9"/>
  <c r="BP35" i="9"/>
  <c r="BP32" i="9"/>
  <c r="BP29" i="9"/>
  <c r="AG38" i="9"/>
  <c r="AG35" i="9"/>
  <c r="AG32" i="9"/>
  <c r="AG29" i="9"/>
  <c r="AR15" i="3"/>
  <c r="AT15" i="3" s="1"/>
  <c r="AU15" i="3" s="1"/>
  <c r="AR16" i="3"/>
  <c r="AT16" i="3" s="1"/>
  <c r="AU16" i="3" s="1"/>
  <c r="AR17" i="3"/>
  <c r="AT17" i="3" s="1"/>
  <c r="AU17" i="3" s="1"/>
  <c r="AR14" i="3"/>
  <c r="AT14" i="3" s="1"/>
  <c r="AU14" i="3" s="1"/>
  <c r="BZ19" i="9"/>
  <c r="BQ19" i="9"/>
  <c r="BH19" i="9"/>
  <c r="BZ16" i="9"/>
  <c r="BQ16" i="9"/>
  <c r="BH16" i="9"/>
  <c r="BZ13" i="9"/>
  <c r="BQ13" i="9"/>
  <c r="BH13" i="9"/>
  <c r="L67" i="9"/>
  <c r="L64" i="9"/>
  <c r="L56" i="9"/>
  <c r="L53" i="9"/>
  <c r="L45" i="9"/>
  <c r="L42" i="9"/>
  <c r="L34" i="9"/>
  <c r="L31" i="9"/>
  <c r="L23" i="9"/>
  <c r="L20" i="9"/>
  <c r="L12" i="9"/>
  <c r="L9" i="9"/>
  <c r="L72" i="9"/>
  <c r="L61" i="9"/>
  <c r="L50" i="9"/>
  <c r="L39" i="9"/>
  <c r="L28" i="9"/>
  <c r="L17" i="9"/>
  <c r="AC4" i="5"/>
  <c r="BA210" i="8"/>
  <c r="AJ77" i="8"/>
  <c r="AE46" i="8"/>
  <c r="K46" i="8"/>
  <c r="AE43" i="8"/>
  <c r="K43" i="8"/>
  <c r="AE40" i="8"/>
  <c r="K40" i="8"/>
  <c r="G210" i="8"/>
  <c r="G208" i="8"/>
  <c r="AJ184" i="8"/>
  <c r="K184" i="8"/>
  <c r="J164" i="8"/>
  <c r="AK164" i="8"/>
  <c r="AT164" i="8"/>
  <c r="AT155" i="8"/>
  <c r="AK155" i="8"/>
  <c r="J155" i="8"/>
  <c r="AT146" i="8"/>
  <c r="AK146" i="8"/>
  <c r="J146" i="8"/>
  <c r="AT137" i="8"/>
  <c r="AK137" i="8"/>
  <c r="J137" i="8"/>
  <c r="J128" i="8"/>
  <c r="AK128" i="8"/>
  <c r="AT128" i="8"/>
  <c r="AT119" i="8"/>
  <c r="AK119" i="8"/>
  <c r="J119" i="8"/>
  <c r="AT110" i="8"/>
  <c r="AK110" i="8"/>
  <c r="J110" i="8"/>
  <c r="O99" i="8"/>
  <c r="AI93" i="8"/>
  <c r="O93" i="8"/>
  <c r="AI87" i="8"/>
  <c r="O87" i="8"/>
  <c r="AI81" i="8"/>
  <c r="O81" i="8"/>
  <c r="BT16" i="8"/>
  <c r="BA195" i="8"/>
  <c r="BA192" i="8"/>
  <c r="AR208" i="8"/>
  <c r="AR204" i="8"/>
  <c r="AH110" i="9" l="1"/>
  <c r="AH117" i="9"/>
  <c r="BH35" i="9"/>
  <c r="BH38" i="9"/>
  <c r="AR210" i="8"/>
  <c r="AH103" i="9"/>
  <c r="BH32" i="9"/>
  <c r="BH29" i="9"/>
  <c r="W210" i="8"/>
  <c r="AK210" i="8"/>
  <c r="AK208" i="8"/>
  <c r="AD210" i="8"/>
  <c r="AD208" i="8"/>
  <c r="W208" i="8"/>
  <c r="W204" i="8"/>
  <c r="B204" i="8"/>
  <c r="AE194" i="8" l="1"/>
  <c r="K194" i="8"/>
  <c r="AJ189" i="8"/>
  <c r="W189" i="8"/>
  <c r="K189" i="8"/>
  <c r="AG79" i="4"/>
  <c r="AG80" i="4" s="1"/>
  <c r="BT34" i="8"/>
  <c r="BT39" i="8"/>
  <c r="BT43" i="8"/>
  <c r="BT47" i="8"/>
  <c r="W184" i="8" l="1"/>
  <c r="AE69" i="8"/>
  <c r="K69" i="8"/>
  <c r="AE59" i="8"/>
  <c r="AE54" i="8"/>
  <c r="K64" i="8"/>
  <c r="AM102" i="8"/>
  <c r="K59" i="8"/>
  <c r="K54" i="8"/>
  <c r="AQ46" i="8"/>
  <c r="AQ43" i="8"/>
  <c r="AQ40" i="8"/>
  <c r="W46" i="8"/>
  <c r="W43" i="8"/>
  <c r="W40" i="8"/>
  <c r="AG57" i="4" l="1"/>
  <c r="AW57" i="4"/>
  <c r="BB28" i="8" l="1"/>
  <c r="AL28" i="8"/>
  <c r="Y22" i="8"/>
  <c r="Y14" i="8"/>
  <c r="Y9" i="8"/>
  <c r="Y19" i="8"/>
  <c r="AC5" i="5"/>
  <c r="AC6" i="5"/>
  <c r="AC7" i="5"/>
  <c r="AC8" i="5"/>
  <c r="AC9" i="5"/>
  <c r="AC10" i="5"/>
  <c r="AC11" i="5"/>
  <c r="Y17" i="5"/>
  <c r="BU155" i="9" l="1"/>
  <c r="Y15" i="5"/>
  <c r="Y14" i="5"/>
  <c r="Y16" i="5"/>
  <c r="AV92" i="4"/>
  <c r="AV91" i="4"/>
  <c r="AV90" i="4"/>
  <c r="BB41" i="3"/>
  <c r="BB39" i="3"/>
  <c r="BB40" i="3" s="1"/>
  <c r="BU146" i="9" l="1"/>
  <c r="BU149" i="9"/>
  <c r="BU152" i="9"/>
  <c r="T28" i="8"/>
  <c r="W5" i="3"/>
  <c r="W6" i="3"/>
  <c r="Q82" i="4"/>
  <c r="AG77" i="4"/>
  <c r="AG73" i="4"/>
  <c r="BT91" i="8" l="1"/>
  <c r="BT87" i="8"/>
  <c r="BT83" i="8"/>
  <c r="AJ61" i="4"/>
  <c r="AJ62" i="4"/>
  <c r="AJ63" i="4"/>
  <c r="AJ64" i="4"/>
  <c r="AJ65" i="4"/>
  <c r="AJ66" i="4"/>
  <c r="AJ67" i="4"/>
  <c r="AI62" i="4"/>
  <c r="AI63" i="4"/>
  <c r="AI64" i="4"/>
  <c r="AI65" i="4"/>
  <c r="AI66" i="4"/>
  <c r="AI67" i="4"/>
  <c r="AI61" i="4"/>
  <c r="AF62" i="4"/>
  <c r="AG62" i="4" s="1"/>
  <c r="AF63" i="4"/>
  <c r="AG63" i="4" s="1"/>
  <c r="AF64" i="4"/>
  <c r="AG64" i="4" s="1"/>
  <c r="AF65" i="4"/>
  <c r="AG65" i="4" s="1"/>
  <c r="AF66" i="4"/>
  <c r="AG66" i="4" s="1"/>
  <c r="Y155" i="8" s="1"/>
  <c r="AF67" i="4"/>
  <c r="AG67" i="4" s="1"/>
  <c r="Y164" i="8" s="1"/>
  <c r="AF61" i="4"/>
  <c r="AG61" i="4" s="1"/>
  <c r="Y146" i="8" l="1"/>
  <c r="Y137" i="8"/>
  <c r="Y128" i="8"/>
  <c r="Y119" i="8"/>
  <c r="Y110" i="8"/>
  <c r="AX66" i="4"/>
  <c r="BB55" i="4"/>
  <c r="AM53" i="4"/>
  <c r="E10" i="3" l="1"/>
  <c r="AX26" i="3"/>
  <c r="AX25" i="3"/>
  <c r="AX24" i="3"/>
  <c r="AX23" i="3"/>
  <c r="BT95" i="8" l="1"/>
  <c r="M61" i="3"/>
  <c r="AR91" i="9" l="1"/>
  <c r="AW74" i="4" l="1"/>
  <c r="AW71" i="4"/>
  <c r="AW72" i="4"/>
  <c r="AG55" i="4"/>
  <c r="AW80" i="4"/>
  <c r="AW78" i="4"/>
  <c r="AW75" i="4"/>
  <c r="AW81" i="4"/>
  <c r="AW77" i="4"/>
  <c r="AG53" i="4"/>
  <c r="AG54" i="4" s="1"/>
  <c r="AV49" i="4"/>
  <c r="AX49" i="4" s="1"/>
  <c r="Q47" i="4" s="1"/>
  <c r="AV48" i="4"/>
  <c r="AX48" i="4" s="1"/>
  <c r="Q46" i="4" s="1"/>
  <c r="AV47" i="4"/>
  <c r="AX47" i="4" s="1"/>
  <c r="Q45" i="4" s="1"/>
  <c r="AP41" i="4"/>
  <c r="AP40" i="4"/>
  <c r="AP39" i="4"/>
  <c r="AP38" i="4"/>
  <c r="AP37" i="4"/>
  <c r="AP36" i="4"/>
  <c r="AP35" i="4"/>
  <c r="AX35" i="4" s="1"/>
  <c r="AX34" i="4"/>
  <c r="I40" i="4"/>
  <c r="E32" i="4"/>
  <c r="AM99" i="8" l="1"/>
  <c r="Z75" i="8"/>
  <c r="AL72" i="8"/>
  <c r="AW39" i="4"/>
  <c r="AW40" i="4" s="1"/>
  <c r="AH66" i="4"/>
  <c r="AH65" i="4"/>
  <c r="AH63" i="4"/>
  <c r="AH67" i="4"/>
  <c r="AH64" i="4"/>
  <c r="AH62" i="4"/>
  <c r="AH61" i="4"/>
  <c r="Q48" i="4"/>
  <c r="BT151" i="8" s="1"/>
  <c r="AX36" i="4"/>
  <c r="AW38" i="4" s="1"/>
  <c r="E36" i="4" l="1"/>
  <c r="AN63" i="4"/>
  <c r="AK63" i="4"/>
  <c r="AK61" i="4"/>
  <c r="AN61" i="4"/>
  <c r="AN67" i="4"/>
  <c r="AK67" i="4"/>
  <c r="AK62" i="4"/>
  <c r="AN62" i="4"/>
  <c r="AN65" i="4"/>
  <c r="AK65" i="4"/>
  <c r="AK64" i="4"/>
  <c r="AN64" i="4"/>
  <c r="AN66" i="4"/>
  <c r="AK66" i="4"/>
  <c r="AG30" i="4"/>
  <c r="AG29" i="4"/>
  <c r="AN26" i="4"/>
  <c r="AN25" i="4"/>
  <c r="AG27" i="4"/>
  <c r="AG25" i="4"/>
  <c r="AG26" i="4"/>
  <c r="BT147" i="8" l="1"/>
  <c r="L75" i="8"/>
  <c r="L78" i="8"/>
  <c r="R78" i="8"/>
  <c r="R75" i="8"/>
  <c r="M72" i="8"/>
  <c r="AQ66" i="4"/>
  <c r="U66" i="4" s="1"/>
  <c r="AQ65" i="4"/>
  <c r="U65" i="4" s="1"/>
  <c r="AQ61" i="4"/>
  <c r="U61" i="4" s="1"/>
  <c r="AQ67" i="4"/>
  <c r="U67" i="4" s="1"/>
  <c r="AQ63" i="4"/>
  <c r="U63" i="4" s="1"/>
  <c r="AQ62" i="4"/>
  <c r="U62" i="4" s="1"/>
  <c r="AQ64" i="4"/>
  <c r="U64" i="4" s="1"/>
  <c r="AU25" i="4"/>
  <c r="AN30" i="4"/>
  <c r="S28" i="4" s="1"/>
  <c r="AU26" i="4"/>
  <c r="I15" i="4"/>
  <c r="BT131" i="8"/>
  <c r="BT143" i="8" l="1"/>
  <c r="BT135" i="8"/>
  <c r="AP134" i="8"/>
  <c r="AP161" i="8"/>
  <c r="AP170" i="8"/>
  <c r="AP143" i="8"/>
  <c r="AP116" i="8"/>
  <c r="AP125" i="8"/>
  <c r="AP152" i="8"/>
  <c r="U68" i="4"/>
  <c r="AM49" i="8"/>
  <c r="AU27" i="4"/>
  <c r="S23" i="4" s="1"/>
  <c r="BT139" i="8" l="1"/>
  <c r="BT159" i="8"/>
  <c r="AM173" i="8"/>
  <c r="S61" i="3"/>
  <c r="AX21" i="3"/>
  <c r="Y61" i="3" l="1"/>
  <c r="BE91" i="9"/>
  <c r="BT91" i="9" s="1"/>
  <c r="Y12" i="5"/>
  <c r="Q57" i="3"/>
  <c r="K57" i="3"/>
  <c r="Q49" i="3"/>
  <c r="K49" i="3"/>
  <c r="K41" i="3"/>
  <c r="AC28" i="3"/>
  <c r="W18" i="3"/>
  <c r="Q18" i="3"/>
  <c r="F67" i="3"/>
  <c r="AW65" i="4"/>
  <c r="AW64" i="4"/>
  <c r="AW63" i="4"/>
  <c r="AW62" i="4"/>
  <c r="AW61" i="4"/>
  <c r="AW60" i="4"/>
  <c r="AW59" i="4"/>
  <c r="AW58" i="4"/>
  <c r="BA54" i="4"/>
  <c r="AZ54" i="4"/>
  <c r="BT95" i="9" l="1"/>
  <c r="BT67" i="8"/>
  <c r="BT63" i="8"/>
  <c r="BT51" i="8"/>
  <c r="BT55" i="8"/>
  <c r="F73" i="3"/>
  <c r="J73" i="3" s="1"/>
  <c r="Y62" i="3"/>
  <c r="BT59" i="8"/>
  <c r="BT79" i="8"/>
  <c r="W32" i="3"/>
  <c r="BB38" i="3"/>
  <c r="AZ37" i="3" s="1"/>
  <c r="BA21" i="3"/>
  <c r="AX22" i="3" s="1"/>
  <c r="AM55" i="4"/>
  <c r="F70" i="3"/>
  <c r="F69" i="3"/>
  <c r="AI18" i="3"/>
  <c r="W49" i="3"/>
  <c r="W57" i="3"/>
  <c r="AZ41" i="3" l="1"/>
  <c r="BT115" i="8"/>
  <c r="BT111" i="8"/>
  <c r="BT99" i="8"/>
  <c r="AZ38" i="3"/>
  <c r="AZ40" i="3"/>
  <c r="AZ42" i="3"/>
  <c r="AZ45" i="3"/>
  <c r="BB42" i="3"/>
  <c r="AZ43" i="3"/>
  <c r="F68" i="3"/>
  <c r="AZ46" i="3"/>
  <c r="AZ44" i="3"/>
  <c r="AZ39" i="3"/>
  <c r="AM57" i="4"/>
  <c r="AM58" i="4" s="1"/>
  <c r="AV32" i="3"/>
  <c r="AX27" i="3" s="1"/>
  <c r="BA22" i="3"/>
  <c r="AX31" i="3"/>
  <c r="AX30" i="3"/>
  <c r="AX28" i="3" l="1"/>
  <c r="AX29" i="3"/>
  <c r="BB43" i="3"/>
  <c r="BA23" i="3"/>
  <c r="AI28" i="3" s="1"/>
  <c r="BB44" i="3" l="1"/>
  <c r="BB45" i="3" l="1"/>
  <c r="BB46" i="3" s="1"/>
  <c r="Q41" i="3" s="1"/>
  <c r="BT107" i="8" l="1"/>
  <c r="K33" i="3"/>
  <c r="W33" i="3" s="1"/>
  <c r="AI33" i="3" s="1"/>
  <c r="AE57" i="3"/>
  <c r="BT119" i="8" l="1"/>
  <c r="BT103" i="8"/>
  <c r="F71" i="3"/>
  <c r="F72" i="3"/>
  <c r="J67" i="3" l="1"/>
  <c r="N73" i="3" s="1"/>
  <c r="R73" i="3" s="1"/>
  <c r="V73" i="3" s="1"/>
  <c r="BT123" i="8" s="1"/>
  <c r="N67" i="3" l="1"/>
  <c r="V67" i="3" s="1"/>
  <c r="V74" i="3" s="1"/>
  <c r="BT127" i="8" l="1"/>
  <c r="A84" i="4"/>
  <c r="I84" i="4" s="1"/>
  <c r="Q84" i="4" s="1"/>
  <c r="Q85" i="4" s="1"/>
  <c r="AG88" i="4"/>
  <c r="AG89" i="4" s="1"/>
  <c r="I88" i="4" s="1"/>
  <c r="AG56" i="4"/>
  <c r="AM54" i="4" s="1"/>
  <c r="AM56" i="4" s="1"/>
  <c r="Q53" i="4" s="1"/>
  <c r="AG74" i="4"/>
  <c r="AG75" i="4" s="1"/>
  <c r="AG76" i="4" s="1"/>
  <c r="AG78" i="4" s="1"/>
  <c r="Q78" i="4" s="1"/>
  <c r="BT163" i="8" l="1"/>
  <c r="BT175" i="8"/>
  <c r="BT171" i="8"/>
  <c r="Q54" i="4"/>
  <c r="BT155" i="8" s="1"/>
  <c r="AM107" i="8" l="1"/>
  <c r="BT167" i="8"/>
  <c r="BT179" i="8" l="1"/>
</calcChain>
</file>

<file path=xl/comments1.xml><?xml version="1.0" encoding="utf-8"?>
<comments xmlns="http://schemas.openxmlformats.org/spreadsheetml/2006/main">
  <authors>
    <author>大鶴 智裕</author>
  </authors>
  <commentList>
    <comment ref="B12" authorId="0" shapeId="0">
      <text>
        <r>
          <rPr>
            <b/>
            <sz val="9"/>
            <color indexed="81"/>
            <rFont val="MS P ゴシック"/>
            <family val="3"/>
            <charset val="128"/>
          </rPr>
          <t>このように表示されます</t>
        </r>
      </text>
    </comment>
    <comment ref="A29" authorId="0" shapeId="0">
      <text>
        <r>
          <rPr>
            <b/>
            <sz val="9"/>
            <color indexed="81"/>
            <rFont val="MS P ゴシック"/>
            <family val="3"/>
            <charset val="128"/>
          </rPr>
          <t>現住所と同じであれば「同上」と入力してください。</t>
        </r>
      </text>
    </comment>
  </commentList>
</comments>
</file>

<file path=xl/comments2.xml><?xml version="1.0" encoding="utf-8"?>
<comments xmlns="http://schemas.openxmlformats.org/spreadsheetml/2006/main">
  <authors>
    <author>komatsu</author>
    <author>大鶴 智裕</author>
  </authors>
  <commentList>
    <comment ref="E9" authorId="0" shapeId="0">
      <text>
        <r>
          <rPr>
            <sz val="9"/>
            <rFont val="ＭＳ Ｐゴシック"/>
            <family val="3"/>
            <charset val="128"/>
          </rPr>
          <t>利子所得は利子収入と同額となります。</t>
        </r>
      </text>
    </comment>
    <comment ref="AC28" authorId="1" shapeId="0">
      <text>
        <r>
          <rPr>
            <b/>
            <sz val="9"/>
            <color indexed="81"/>
            <rFont val="MS P ゴシック"/>
            <family val="3"/>
            <charset val="128"/>
          </rPr>
          <t>給与収入が850万円を超える方のうち、自身もしくは扶養親族が特別障害者に該当する場合、もしくは22歳以下の扶養親族を有する場合は所得金額調整控除の欄も確認してください。</t>
        </r>
      </text>
    </comment>
    <comment ref="AI28" authorId="1" shapeId="0">
      <text>
        <r>
          <rPr>
            <b/>
            <sz val="9"/>
            <color indexed="81"/>
            <rFont val="MS P ゴシック"/>
            <family val="3"/>
            <charset val="128"/>
          </rPr>
          <t>給与所得は定められた計算式により自動的に算出されます。</t>
        </r>
      </text>
    </comment>
    <comment ref="Q41" authorId="1" shapeId="0">
      <text>
        <r>
          <rPr>
            <b/>
            <sz val="9"/>
            <color indexed="81"/>
            <rFont val="MS P ゴシック"/>
            <family val="3"/>
            <charset val="128"/>
          </rPr>
          <t>公的年金に係る雑所得は生年月日と定められた計算式により自動的に算出されます。</t>
        </r>
      </text>
    </comment>
  </commentList>
</comments>
</file>

<file path=xl/comments3.xml><?xml version="1.0" encoding="utf-8"?>
<comments xmlns="http://schemas.openxmlformats.org/spreadsheetml/2006/main">
  <authors>
    <author>大鶴 智裕</author>
  </authors>
  <commentList>
    <comment ref="A36" authorId="0" shapeId="0">
      <text>
        <r>
          <rPr>
            <b/>
            <sz val="9"/>
            <color indexed="81"/>
            <rFont val="MS P ゴシック"/>
            <family val="3"/>
            <charset val="128"/>
          </rPr>
          <t>ひとり親控除に該当する場合は入力不要です。
また、扶養親族に子がいる場合はひとり親控除欄の該当を選択してください。</t>
        </r>
      </text>
    </comment>
  </commentList>
</comments>
</file>

<file path=xl/sharedStrings.xml><?xml version="1.0" encoding="utf-8"?>
<sst xmlns="http://schemas.openxmlformats.org/spreadsheetml/2006/main" count="1081" uniqueCount="717">
  <si>
    <t>注意事項</t>
    <rPh sb="0" eb="2">
      <t>チュウイ</t>
    </rPh>
    <rPh sb="2" eb="4">
      <t>ジコウ</t>
    </rPh>
    <phoneticPr fontId="5"/>
  </si>
  <si>
    <t>「申告書」シート</t>
    <rPh sb="1" eb="3">
      <t>シンコク</t>
    </rPh>
    <rPh sb="3" eb="4">
      <t>ショ</t>
    </rPh>
    <phoneticPr fontId="4"/>
  </si>
  <si>
    <t>←左のセルのように、右上に赤い三角が表示されている場合、マウスポインタを近づけると説明が表示されます。</t>
    <rPh sb="1" eb="2">
      <t>ヒダリ</t>
    </rPh>
    <rPh sb="10" eb="12">
      <t>ミギウエ</t>
    </rPh>
    <rPh sb="13" eb="14">
      <t>アカ</t>
    </rPh>
    <rPh sb="15" eb="17">
      <t>サンカク</t>
    </rPh>
    <rPh sb="18" eb="20">
      <t>ヒョウジ</t>
    </rPh>
    <rPh sb="25" eb="27">
      <t>バアイ</t>
    </rPh>
    <rPh sb="36" eb="37">
      <t>チカ</t>
    </rPh>
    <rPh sb="41" eb="43">
      <t>セツメイ</t>
    </rPh>
    <rPh sb="44" eb="46">
      <t>ヒョウジ</t>
    </rPh>
    <phoneticPr fontId="4"/>
  </si>
  <si>
    <t>年</t>
    <rPh sb="0" eb="1">
      <t>ネン</t>
    </rPh>
    <phoneticPr fontId="4"/>
  </si>
  <si>
    <t>月</t>
    <rPh sb="0" eb="1">
      <t>ツキ</t>
    </rPh>
    <phoneticPr fontId="4"/>
  </si>
  <si>
    <t>日</t>
    <rPh sb="0" eb="1">
      <t>ヒ</t>
    </rPh>
    <phoneticPr fontId="4"/>
  </si>
  <si>
    <t>所得の種類</t>
    <rPh sb="0" eb="2">
      <t>ショトク</t>
    </rPh>
    <rPh sb="3" eb="5">
      <t>シュルイ</t>
    </rPh>
    <phoneticPr fontId="4"/>
  </si>
  <si>
    <t>該当する場合は
文字をクリックしてください</t>
    <rPh sb="0" eb="2">
      <t>ガイトウ</t>
    </rPh>
    <rPh sb="4" eb="6">
      <t>バアイ</t>
    </rPh>
    <rPh sb="8" eb="10">
      <t>モジ</t>
    </rPh>
    <phoneticPr fontId="4"/>
  </si>
  <si>
    <t>営業等</t>
    <rPh sb="0" eb="3">
      <t>エイギョウトウ</t>
    </rPh>
    <phoneticPr fontId="4"/>
  </si>
  <si>
    <t>販売業、製造業、飲食業、医師、弁護士、作家、外交員、大工ほか</t>
    <rPh sb="0" eb="3">
      <t>ハンバイギョウ</t>
    </rPh>
    <rPh sb="4" eb="7">
      <t>セイゾウギョウ</t>
    </rPh>
    <rPh sb="8" eb="11">
      <t>インショクギョウ</t>
    </rPh>
    <rPh sb="12" eb="14">
      <t>イシ</t>
    </rPh>
    <rPh sb="15" eb="18">
      <t>ベンゴシ</t>
    </rPh>
    <rPh sb="19" eb="21">
      <t>サッカ</t>
    </rPh>
    <rPh sb="22" eb="25">
      <t>ガイコウイン</t>
    </rPh>
    <rPh sb="26" eb="28">
      <t>ダイク</t>
    </rPh>
    <phoneticPr fontId="4"/>
  </si>
  <si>
    <t>収入があった</t>
    <rPh sb="0" eb="2">
      <t>シュウニュウ</t>
    </rPh>
    <phoneticPr fontId="4"/>
  </si>
  <si>
    <t>農業</t>
    <rPh sb="0" eb="2">
      <t>ノウギョウ</t>
    </rPh>
    <phoneticPr fontId="4"/>
  </si>
  <si>
    <t>農作物の生産、果実販売</t>
    <rPh sb="0" eb="3">
      <t>ノウサクモツ</t>
    </rPh>
    <rPh sb="4" eb="6">
      <t>セイサン</t>
    </rPh>
    <rPh sb="7" eb="9">
      <t>カジツ</t>
    </rPh>
    <rPh sb="9" eb="11">
      <t>ハンバイ</t>
    </rPh>
    <phoneticPr fontId="4"/>
  </si>
  <si>
    <t>不動産</t>
    <rPh sb="0" eb="3">
      <t>フドウサン</t>
    </rPh>
    <phoneticPr fontId="4"/>
  </si>
  <si>
    <t>家賃、地代</t>
    <rPh sb="0" eb="2">
      <t>ヤチン</t>
    </rPh>
    <rPh sb="3" eb="5">
      <t>チダイ</t>
    </rPh>
    <phoneticPr fontId="4"/>
  </si>
  <si>
    <t>利子</t>
    <rPh sb="0" eb="2">
      <t>リシ</t>
    </rPh>
    <phoneticPr fontId="4"/>
  </si>
  <si>
    <t>預貯金などの利子、貸付信託の分配金ほか</t>
    <rPh sb="0" eb="3">
      <t>ヨチョキン</t>
    </rPh>
    <rPh sb="6" eb="8">
      <t>リシ</t>
    </rPh>
    <rPh sb="9" eb="11">
      <t>カシツケ</t>
    </rPh>
    <rPh sb="11" eb="13">
      <t>シンタク</t>
    </rPh>
    <rPh sb="14" eb="17">
      <t>ブンパイキン</t>
    </rPh>
    <phoneticPr fontId="4"/>
  </si>
  <si>
    <t>配当</t>
    <rPh sb="0" eb="2">
      <t>ハイトウ</t>
    </rPh>
    <phoneticPr fontId="4"/>
  </si>
  <si>
    <t>給与</t>
    <rPh sb="0" eb="2">
      <t>キュウヨ</t>
    </rPh>
    <phoneticPr fontId="4"/>
  </si>
  <si>
    <t>給料、賃金、賞与など</t>
    <rPh sb="0" eb="2">
      <t>キュウリョウ</t>
    </rPh>
    <rPh sb="3" eb="5">
      <t>チンギン</t>
    </rPh>
    <rPh sb="6" eb="8">
      <t>ショウヨ</t>
    </rPh>
    <phoneticPr fontId="4"/>
  </si>
  <si>
    <t>雑</t>
    <rPh sb="0" eb="1">
      <t>ザツ</t>
    </rPh>
    <phoneticPr fontId="4"/>
  </si>
  <si>
    <t>公的年金等、営業等の所得にならない原稿料など他の所得に区分できない所得</t>
    <rPh sb="0" eb="2">
      <t>コウテキ</t>
    </rPh>
    <rPh sb="2" eb="5">
      <t>ネンキントウ</t>
    </rPh>
    <rPh sb="6" eb="9">
      <t>エイギョウトウ</t>
    </rPh>
    <rPh sb="10" eb="12">
      <t>ショトク</t>
    </rPh>
    <rPh sb="17" eb="20">
      <t>ゲンコウリョウ</t>
    </rPh>
    <rPh sb="22" eb="23">
      <t>ホカ</t>
    </rPh>
    <rPh sb="24" eb="26">
      <t>ショトク</t>
    </rPh>
    <rPh sb="27" eb="29">
      <t>クブン</t>
    </rPh>
    <rPh sb="33" eb="35">
      <t>ショトク</t>
    </rPh>
    <phoneticPr fontId="4"/>
  </si>
  <si>
    <t>公的年金を受け取った</t>
    <rPh sb="0" eb="2">
      <t>コウテキ</t>
    </rPh>
    <rPh sb="2" eb="4">
      <t>ネンキン</t>
    </rPh>
    <rPh sb="5" eb="6">
      <t>ウ</t>
    </rPh>
    <rPh sb="7" eb="8">
      <t>ト</t>
    </rPh>
    <phoneticPr fontId="4"/>
  </si>
  <si>
    <t>その他の収入があった</t>
    <rPh sb="2" eb="3">
      <t>タ</t>
    </rPh>
    <rPh sb="4" eb="6">
      <t>シュウニュウ</t>
    </rPh>
    <phoneticPr fontId="4"/>
  </si>
  <si>
    <t>一時</t>
    <rPh sb="0" eb="2">
      <t>イチジ</t>
    </rPh>
    <phoneticPr fontId="4"/>
  </si>
  <si>
    <t>生命保険等の満期の払戻金、賞金、競馬などの払戻金</t>
    <rPh sb="0" eb="2">
      <t>セイメイ</t>
    </rPh>
    <rPh sb="2" eb="4">
      <t>ホケン</t>
    </rPh>
    <rPh sb="4" eb="5">
      <t>トウ</t>
    </rPh>
    <rPh sb="6" eb="8">
      <t>マンキ</t>
    </rPh>
    <rPh sb="9" eb="12">
      <t>ハライモドシキン</t>
    </rPh>
    <rPh sb="13" eb="15">
      <t>ショウキン</t>
    </rPh>
    <rPh sb="16" eb="18">
      <t>ケイバ</t>
    </rPh>
    <rPh sb="21" eb="24">
      <t>ハライモドシキン</t>
    </rPh>
    <phoneticPr fontId="4"/>
  </si>
  <si>
    <t>控除の種類</t>
    <rPh sb="0" eb="2">
      <t>コウジョ</t>
    </rPh>
    <rPh sb="3" eb="5">
      <t>シュルイ</t>
    </rPh>
    <phoneticPr fontId="4"/>
  </si>
  <si>
    <t>社会保険料控除</t>
    <rPh sb="0" eb="2">
      <t>シャカイ</t>
    </rPh>
    <rPh sb="2" eb="5">
      <t>ホケンリョウ</t>
    </rPh>
    <rPh sb="5" eb="7">
      <t>コウジョ</t>
    </rPh>
    <phoneticPr fontId="4"/>
  </si>
  <si>
    <t>支払った</t>
    <rPh sb="0" eb="2">
      <t>シハラ</t>
    </rPh>
    <phoneticPr fontId="4"/>
  </si>
  <si>
    <t>小規模企業共済等
掛金控除</t>
    <rPh sb="0" eb="3">
      <t>ショウキボ</t>
    </rPh>
    <rPh sb="3" eb="5">
      <t>キギョウ</t>
    </rPh>
    <rPh sb="5" eb="8">
      <t>キョウサイトウ</t>
    </rPh>
    <rPh sb="9" eb="11">
      <t>カケキン</t>
    </rPh>
    <rPh sb="11" eb="13">
      <t>コウジョ</t>
    </rPh>
    <phoneticPr fontId="4"/>
  </si>
  <si>
    <t>前年中に小規模企業共済制度に基づく掛金、確定拠出年金法の個人型年金加入者掛金または心身障害者扶養共済制度に基づく掛金を支払った場合</t>
    <rPh sb="0" eb="3">
      <t>ゼンネンチュウ</t>
    </rPh>
    <rPh sb="4" eb="7">
      <t>ショウキボ</t>
    </rPh>
    <rPh sb="7" eb="9">
      <t>キギョウ</t>
    </rPh>
    <rPh sb="9" eb="11">
      <t>キョウサイ</t>
    </rPh>
    <rPh sb="11" eb="13">
      <t>セイド</t>
    </rPh>
    <rPh sb="14" eb="15">
      <t>モト</t>
    </rPh>
    <rPh sb="17" eb="19">
      <t>カケキン</t>
    </rPh>
    <rPh sb="20" eb="22">
      <t>カクテイ</t>
    </rPh>
    <rPh sb="22" eb="24">
      <t>キョシュツ</t>
    </rPh>
    <rPh sb="24" eb="27">
      <t>ネンキンホウ</t>
    </rPh>
    <rPh sb="28" eb="31">
      <t>コジンガタ</t>
    </rPh>
    <rPh sb="31" eb="33">
      <t>ネンキン</t>
    </rPh>
    <rPh sb="33" eb="36">
      <t>カニュウシャ</t>
    </rPh>
    <rPh sb="36" eb="38">
      <t>カケガネ</t>
    </rPh>
    <rPh sb="41" eb="43">
      <t>シンシン</t>
    </rPh>
    <rPh sb="43" eb="46">
      <t>ショウガイシャ</t>
    </rPh>
    <rPh sb="46" eb="48">
      <t>フヨウ</t>
    </rPh>
    <rPh sb="48" eb="50">
      <t>キョウサイ</t>
    </rPh>
    <rPh sb="50" eb="52">
      <t>セイド</t>
    </rPh>
    <rPh sb="53" eb="54">
      <t>モト</t>
    </rPh>
    <rPh sb="56" eb="58">
      <t>カケガネ</t>
    </rPh>
    <rPh sb="59" eb="61">
      <t>シハラ</t>
    </rPh>
    <rPh sb="63" eb="65">
      <t>バアイ</t>
    </rPh>
    <phoneticPr fontId="4"/>
  </si>
  <si>
    <t>生命保険料控除</t>
    <rPh sb="0" eb="2">
      <t>セイメイ</t>
    </rPh>
    <rPh sb="2" eb="5">
      <t>ホケンリョウ</t>
    </rPh>
    <rPh sb="5" eb="7">
      <t>コウジョ</t>
    </rPh>
    <phoneticPr fontId="4"/>
  </si>
  <si>
    <t>前年中に生命保険料又は個人年金保険料を支払った場合</t>
    <rPh sb="0" eb="3">
      <t>ゼンネンチュウ</t>
    </rPh>
    <rPh sb="4" eb="6">
      <t>セイメイ</t>
    </rPh>
    <rPh sb="6" eb="9">
      <t>ホケンリョウ</t>
    </rPh>
    <rPh sb="9" eb="10">
      <t>マタ</t>
    </rPh>
    <rPh sb="11" eb="13">
      <t>コジン</t>
    </rPh>
    <rPh sb="13" eb="15">
      <t>ネンキン</t>
    </rPh>
    <rPh sb="15" eb="18">
      <t>ホケンリョウ</t>
    </rPh>
    <rPh sb="19" eb="21">
      <t>シハラ</t>
    </rPh>
    <rPh sb="23" eb="25">
      <t>バアイ</t>
    </rPh>
    <phoneticPr fontId="4"/>
  </si>
  <si>
    <t>地震保険料控除</t>
    <rPh sb="0" eb="2">
      <t>ジシン</t>
    </rPh>
    <rPh sb="2" eb="5">
      <t>ホケンリョウ</t>
    </rPh>
    <rPh sb="5" eb="7">
      <t>コウジョ</t>
    </rPh>
    <phoneticPr fontId="4"/>
  </si>
  <si>
    <t>前年中に地震保険料又は旧長期損害保険料を支払った場合</t>
    <rPh sb="0" eb="3">
      <t>ゼンネンチュウ</t>
    </rPh>
    <rPh sb="4" eb="6">
      <t>ジシン</t>
    </rPh>
    <rPh sb="6" eb="9">
      <t>ホケンリョウ</t>
    </rPh>
    <rPh sb="9" eb="10">
      <t>マタ</t>
    </rPh>
    <rPh sb="11" eb="12">
      <t>キュウ</t>
    </rPh>
    <rPh sb="12" eb="14">
      <t>チョウキ</t>
    </rPh>
    <rPh sb="14" eb="16">
      <t>ソンガイ</t>
    </rPh>
    <rPh sb="16" eb="19">
      <t>ホケンリョウ</t>
    </rPh>
    <rPh sb="20" eb="22">
      <t>シハラ</t>
    </rPh>
    <rPh sb="24" eb="26">
      <t>バアイ</t>
    </rPh>
    <phoneticPr fontId="4"/>
  </si>
  <si>
    <t>該当する</t>
    <rPh sb="0" eb="2">
      <t>ガイトウ</t>
    </rPh>
    <phoneticPr fontId="4"/>
  </si>
  <si>
    <t>勤労学生控除</t>
    <rPh sb="0" eb="2">
      <t>キンロウ</t>
    </rPh>
    <rPh sb="2" eb="4">
      <t>ガクセイ</t>
    </rPh>
    <rPh sb="4" eb="6">
      <t>コウジョ</t>
    </rPh>
    <phoneticPr fontId="4"/>
  </si>
  <si>
    <t>障害者控除</t>
    <rPh sb="0" eb="3">
      <t>ショウガイシャ</t>
    </rPh>
    <rPh sb="3" eb="5">
      <t>コウジョ</t>
    </rPh>
    <phoneticPr fontId="4"/>
  </si>
  <si>
    <t>配偶者控除</t>
    <rPh sb="0" eb="3">
      <t>ハイグウシャ</t>
    </rPh>
    <rPh sb="3" eb="5">
      <t>コウジョ</t>
    </rPh>
    <phoneticPr fontId="4"/>
  </si>
  <si>
    <t>配偶者特別控除</t>
    <rPh sb="0" eb="3">
      <t>ハイグウシャ</t>
    </rPh>
    <rPh sb="3" eb="5">
      <t>トクベツ</t>
    </rPh>
    <rPh sb="5" eb="7">
      <t>コウジョ</t>
    </rPh>
    <phoneticPr fontId="4"/>
  </si>
  <si>
    <t>あなたの前年中の合計所得金額が１０００万円以下の場合、生計を一にする配偶者の前年の合計所得金額に応じて控除が受けられます</t>
    <rPh sb="4" eb="7">
      <t>ゼンネンチュウ</t>
    </rPh>
    <rPh sb="8" eb="10">
      <t>ゴウケイ</t>
    </rPh>
    <rPh sb="10" eb="12">
      <t>ショトク</t>
    </rPh>
    <rPh sb="12" eb="14">
      <t>キンガク</t>
    </rPh>
    <rPh sb="19" eb="21">
      <t>マンエン</t>
    </rPh>
    <rPh sb="21" eb="23">
      <t>イカ</t>
    </rPh>
    <rPh sb="24" eb="26">
      <t>バアイ</t>
    </rPh>
    <rPh sb="27" eb="29">
      <t>セイケイ</t>
    </rPh>
    <rPh sb="30" eb="31">
      <t>イチ</t>
    </rPh>
    <rPh sb="34" eb="37">
      <t>ハイグウシャ</t>
    </rPh>
    <rPh sb="38" eb="40">
      <t>ゼンネン</t>
    </rPh>
    <rPh sb="41" eb="43">
      <t>ゴウケイ</t>
    </rPh>
    <rPh sb="43" eb="45">
      <t>ショトク</t>
    </rPh>
    <rPh sb="45" eb="47">
      <t>キンガク</t>
    </rPh>
    <rPh sb="48" eb="49">
      <t>オウ</t>
    </rPh>
    <rPh sb="51" eb="53">
      <t>コウジョ</t>
    </rPh>
    <rPh sb="54" eb="55">
      <t>ウ</t>
    </rPh>
    <phoneticPr fontId="4"/>
  </si>
  <si>
    <t>扶養控除</t>
    <rPh sb="0" eb="2">
      <t>フヨウ</t>
    </rPh>
    <rPh sb="2" eb="4">
      <t>コウジョ</t>
    </rPh>
    <phoneticPr fontId="4"/>
  </si>
  <si>
    <t>雑損控除</t>
    <rPh sb="0" eb="2">
      <t>ザッソン</t>
    </rPh>
    <rPh sb="2" eb="4">
      <t>コウジョ</t>
    </rPh>
    <phoneticPr fontId="4"/>
  </si>
  <si>
    <t>前年中にあなた又はあなたと生計を一にする一定の親族が所有する資産について災害等により損失を受けた場合</t>
    <rPh sb="0" eb="3">
      <t>ゼンネンチュウ</t>
    </rPh>
    <rPh sb="7" eb="8">
      <t>マタ</t>
    </rPh>
    <rPh sb="13" eb="15">
      <t>セイケイ</t>
    </rPh>
    <rPh sb="16" eb="17">
      <t>イチ</t>
    </rPh>
    <rPh sb="20" eb="22">
      <t>イッテイ</t>
    </rPh>
    <rPh sb="23" eb="25">
      <t>シンゾク</t>
    </rPh>
    <rPh sb="26" eb="28">
      <t>ショユウ</t>
    </rPh>
    <rPh sb="30" eb="32">
      <t>シサン</t>
    </rPh>
    <rPh sb="36" eb="39">
      <t>サイガイトウ</t>
    </rPh>
    <rPh sb="42" eb="44">
      <t>ソンシツ</t>
    </rPh>
    <rPh sb="45" eb="46">
      <t>ウ</t>
    </rPh>
    <rPh sb="48" eb="50">
      <t>バアイ</t>
    </rPh>
    <phoneticPr fontId="4"/>
  </si>
  <si>
    <t>損失を受けた</t>
    <rPh sb="0" eb="2">
      <t>ソンシツ</t>
    </rPh>
    <rPh sb="3" eb="4">
      <t>ウ</t>
    </rPh>
    <phoneticPr fontId="4"/>
  </si>
  <si>
    <t>医療費控除</t>
    <rPh sb="0" eb="3">
      <t>イリョウヒ</t>
    </rPh>
    <rPh sb="3" eb="5">
      <t>コウジョ</t>
    </rPh>
    <phoneticPr fontId="4"/>
  </si>
  <si>
    <t>前年中にあなた又はあなたと生計を一にする一定の親族のために医療費を支出した場合</t>
    <rPh sb="0" eb="3">
      <t>ゼンネンチュウ</t>
    </rPh>
    <rPh sb="7" eb="8">
      <t>マタ</t>
    </rPh>
    <rPh sb="13" eb="15">
      <t>セイケイ</t>
    </rPh>
    <rPh sb="16" eb="17">
      <t>イチ</t>
    </rPh>
    <rPh sb="20" eb="22">
      <t>イッテイ</t>
    </rPh>
    <rPh sb="23" eb="25">
      <t>シンゾク</t>
    </rPh>
    <rPh sb="29" eb="32">
      <t>イリョウヒ</t>
    </rPh>
    <rPh sb="33" eb="35">
      <t>シシュツ</t>
    </rPh>
    <rPh sb="37" eb="39">
      <t>バアイ</t>
    </rPh>
    <phoneticPr fontId="4"/>
  </si>
  <si>
    <t>寄附金控除</t>
    <rPh sb="0" eb="3">
      <t>キフキン</t>
    </rPh>
    <rPh sb="3" eb="5">
      <t>コウジョ</t>
    </rPh>
    <phoneticPr fontId="4"/>
  </si>
  <si>
    <t>所得から差し引かれる金額に該当するものはありますか？</t>
    <phoneticPr fontId="4"/>
  </si>
  <si>
    <t>所得割から差し引かれる金額に該当するものはありますか？</t>
    <phoneticPr fontId="4"/>
  </si>
  <si>
    <t>⑤</t>
    <phoneticPr fontId="4"/>
  </si>
  <si>
    <t>◎</t>
    <phoneticPr fontId="4"/>
  </si>
  <si>
    <t>②</t>
    <phoneticPr fontId="4"/>
  </si>
  <si>
    <t>前年にどのような収入がありましたか？</t>
    <phoneticPr fontId="4"/>
  </si>
  <si>
    <t>下記の表に該当する所得がある場合はガイドに沿って収入金額・必要経費等を入力してください。</t>
    <phoneticPr fontId="4"/>
  </si>
  <si>
    <t>③</t>
    <phoneticPr fontId="4"/>
  </si>
  <si>
    <t>下記の表に該当する項目がある場合はガイドに沿って必要事項を入力してください。</t>
    <phoneticPr fontId="4"/>
  </si>
  <si>
    <t>④</t>
    <phoneticPr fontId="4"/>
  </si>
  <si>
    <t>所得の生ずる場所</t>
    <rPh sb="0" eb="2">
      <t>ショトク</t>
    </rPh>
    <rPh sb="3" eb="4">
      <t>ショウ</t>
    </rPh>
    <rPh sb="6" eb="8">
      <t>バショ</t>
    </rPh>
    <phoneticPr fontId="4"/>
  </si>
  <si>
    <t>収入金額</t>
    <rPh sb="0" eb="2">
      <t>シュウニュウ</t>
    </rPh>
    <rPh sb="2" eb="4">
      <t>キンガク</t>
    </rPh>
    <phoneticPr fontId="4"/>
  </si>
  <si>
    <t>必要経費</t>
    <rPh sb="0" eb="2">
      <t>ヒツヨウ</t>
    </rPh>
    <rPh sb="2" eb="4">
      <t>ケイヒ</t>
    </rPh>
    <phoneticPr fontId="4"/>
  </si>
  <si>
    <t/>
  </si>
  <si>
    <t>利子所得に関する事項</t>
    <rPh sb="0" eb="2">
      <t>リシ</t>
    </rPh>
    <rPh sb="2" eb="4">
      <t>ショトク</t>
    </rPh>
    <rPh sb="5" eb="6">
      <t>カン</t>
    </rPh>
    <rPh sb="8" eb="10">
      <t>ジコウ</t>
    </rPh>
    <phoneticPr fontId="4"/>
  </si>
  <si>
    <t>配当所得に関する事項</t>
    <rPh sb="0" eb="2">
      <t>ハイトウ</t>
    </rPh>
    <rPh sb="2" eb="4">
      <t>ショトク</t>
    </rPh>
    <rPh sb="5" eb="6">
      <t>カン</t>
    </rPh>
    <rPh sb="8" eb="10">
      <t>ジコウ</t>
    </rPh>
    <phoneticPr fontId="4"/>
  </si>
  <si>
    <t>支払確定年月</t>
    <rPh sb="0" eb="2">
      <t>シハラ</t>
    </rPh>
    <rPh sb="2" eb="4">
      <t>カクテイ</t>
    </rPh>
    <rPh sb="4" eb="6">
      <t>ネンゲツ</t>
    </rPh>
    <phoneticPr fontId="4"/>
  </si>
  <si>
    <t>合計</t>
    <rPh sb="0" eb="2">
      <t>ゴウケイ</t>
    </rPh>
    <phoneticPr fontId="4"/>
  </si>
  <si>
    <t>給与所得</t>
    <rPh sb="0" eb="2">
      <t>キュウヨ</t>
    </rPh>
    <rPh sb="2" eb="4">
      <t>ショトク</t>
    </rPh>
    <phoneticPr fontId="4"/>
  </si>
  <si>
    <t>種目</t>
    <rPh sb="0" eb="2">
      <t>シュモク</t>
    </rPh>
    <phoneticPr fontId="4"/>
  </si>
  <si>
    <t>特別控除額</t>
    <rPh sb="0" eb="2">
      <t>トクベツ</t>
    </rPh>
    <rPh sb="2" eb="4">
      <t>コウジョ</t>
    </rPh>
    <rPh sb="4" eb="5">
      <t>ガク</t>
    </rPh>
    <phoneticPr fontId="4"/>
  </si>
  <si>
    <t>損益通算</t>
    <rPh sb="0" eb="2">
      <t>ソンエキ</t>
    </rPh>
    <rPh sb="2" eb="4">
      <t>ツウサン</t>
    </rPh>
    <phoneticPr fontId="4"/>
  </si>
  <si>
    <t>損益通算①後</t>
    <rPh sb="0" eb="2">
      <t>ソンエキ</t>
    </rPh>
    <rPh sb="2" eb="4">
      <t>ツウサン</t>
    </rPh>
    <rPh sb="5" eb="6">
      <t>ゴ</t>
    </rPh>
    <phoneticPr fontId="4"/>
  </si>
  <si>
    <t>損益通算②後</t>
    <rPh sb="0" eb="2">
      <t>ソンエキ</t>
    </rPh>
    <rPh sb="2" eb="4">
      <t>ツウサン</t>
    </rPh>
    <rPh sb="5" eb="6">
      <t>ゴ</t>
    </rPh>
    <phoneticPr fontId="4"/>
  </si>
  <si>
    <t>損益通算される所得</t>
    <rPh sb="0" eb="2">
      <t>ソンエキ</t>
    </rPh>
    <rPh sb="2" eb="4">
      <t>ツウサン</t>
    </rPh>
    <rPh sb="7" eb="9">
      <t>ショトク</t>
    </rPh>
    <phoneticPr fontId="4"/>
  </si>
  <si>
    <t>経常所得</t>
    <rPh sb="0" eb="2">
      <t>ケイジョウ</t>
    </rPh>
    <rPh sb="2" eb="4">
      <t>ショトク</t>
    </rPh>
    <phoneticPr fontId="4"/>
  </si>
  <si>
    <t>事業</t>
    <rPh sb="0" eb="2">
      <t>ジギョウ</t>
    </rPh>
    <phoneticPr fontId="4"/>
  </si>
  <si>
    <t>社会保険の種類</t>
    <rPh sb="0" eb="2">
      <t>シャカイ</t>
    </rPh>
    <rPh sb="2" eb="4">
      <t>ホケン</t>
    </rPh>
    <rPh sb="5" eb="7">
      <t>シュルイ</t>
    </rPh>
    <phoneticPr fontId="4"/>
  </si>
  <si>
    <t>支払った保険料</t>
    <rPh sb="0" eb="2">
      <t>シハラ</t>
    </rPh>
    <rPh sb="4" eb="7">
      <t>ホケンリョウ</t>
    </rPh>
    <phoneticPr fontId="4"/>
  </si>
  <si>
    <t>小規模企業共済等掛金控除</t>
    <rPh sb="0" eb="3">
      <t>ショウキボ</t>
    </rPh>
    <rPh sb="3" eb="5">
      <t>キギョウ</t>
    </rPh>
    <rPh sb="5" eb="7">
      <t>キョウサイ</t>
    </rPh>
    <rPh sb="7" eb="8">
      <t>トウ</t>
    </rPh>
    <rPh sb="8" eb="10">
      <t>カケキン</t>
    </rPh>
    <rPh sb="10" eb="12">
      <t>コウジョ</t>
    </rPh>
    <phoneticPr fontId="4"/>
  </si>
  <si>
    <t>生年月日</t>
    <rPh sb="0" eb="2">
      <t>セイネン</t>
    </rPh>
    <rPh sb="2" eb="4">
      <t>ガッピ</t>
    </rPh>
    <phoneticPr fontId="4"/>
  </si>
  <si>
    <t>共済の種類</t>
    <rPh sb="0" eb="2">
      <t>キョウサイ</t>
    </rPh>
    <rPh sb="3" eb="5">
      <t>シュルイ</t>
    </rPh>
    <phoneticPr fontId="4"/>
  </si>
  <si>
    <t>支払った掛金</t>
    <rPh sb="0" eb="2">
      <t>シハラ</t>
    </rPh>
    <rPh sb="4" eb="6">
      <t>カケキン</t>
    </rPh>
    <phoneticPr fontId="4"/>
  </si>
  <si>
    <t>～</t>
    <phoneticPr fontId="4"/>
  </si>
  <si>
    <t>一般の保険料の計</t>
    <rPh sb="0" eb="2">
      <t>イッパン</t>
    </rPh>
    <rPh sb="3" eb="6">
      <t>ホケンリョウ</t>
    </rPh>
    <rPh sb="7" eb="8">
      <t>ケイ</t>
    </rPh>
    <phoneticPr fontId="4"/>
  </si>
  <si>
    <t>個人年金保険料の計</t>
    <rPh sb="0" eb="2">
      <t>コジン</t>
    </rPh>
    <rPh sb="2" eb="4">
      <t>ネンキン</t>
    </rPh>
    <rPh sb="4" eb="7">
      <t>ホケンリョウ</t>
    </rPh>
    <rPh sb="8" eb="9">
      <t>ケイ</t>
    </rPh>
    <phoneticPr fontId="4"/>
  </si>
  <si>
    <t>介護医療保険料控除</t>
    <rPh sb="0" eb="2">
      <t>カイゴ</t>
    </rPh>
    <rPh sb="2" eb="4">
      <t>イリョウ</t>
    </rPh>
    <rPh sb="4" eb="7">
      <t>ホケンリョウ</t>
    </rPh>
    <rPh sb="7" eb="9">
      <t>コウジョ</t>
    </rPh>
    <phoneticPr fontId="4"/>
  </si>
  <si>
    <t>生命保険料控除</t>
    <rPh sb="0" eb="5">
      <t>セイメイホケンリョウ</t>
    </rPh>
    <rPh sb="5" eb="7">
      <t>コウジョ</t>
    </rPh>
    <phoneticPr fontId="4"/>
  </si>
  <si>
    <t>地震保険料の計</t>
    <rPh sb="0" eb="2">
      <t>ジシン</t>
    </rPh>
    <rPh sb="2" eb="5">
      <t>ホケンリョウ</t>
    </rPh>
    <rPh sb="6" eb="7">
      <t>ケイ</t>
    </rPh>
    <phoneticPr fontId="4"/>
  </si>
  <si>
    <t>旧長期損害保険料の計</t>
    <rPh sb="0" eb="1">
      <t>キュウ</t>
    </rPh>
    <rPh sb="1" eb="3">
      <t>チョウキ</t>
    </rPh>
    <rPh sb="3" eb="5">
      <t>ソンガイ</t>
    </rPh>
    <rPh sb="5" eb="8">
      <t>ホケンリョウ</t>
    </rPh>
    <rPh sb="9" eb="10">
      <t>ケイ</t>
    </rPh>
    <phoneticPr fontId="4"/>
  </si>
  <si>
    <t>学校名</t>
    <rPh sb="0" eb="2">
      <t>ガッコウ</t>
    </rPh>
    <rPh sb="2" eb="3">
      <t>メイ</t>
    </rPh>
    <phoneticPr fontId="4"/>
  </si>
  <si>
    <t>本人・家族
の区分</t>
    <rPh sb="0" eb="2">
      <t>ホンニン</t>
    </rPh>
    <rPh sb="3" eb="5">
      <t>カゾク</t>
    </rPh>
    <phoneticPr fontId="4"/>
  </si>
  <si>
    <t>障害の程度</t>
    <phoneticPr fontId="4"/>
  </si>
  <si>
    <t>同居・別居
の区分</t>
    <phoneticPr fontId="4"/>
  </si>
  <si>
    <t>配偶者控除・配偶者特別控除</t>
    <rPh sb="0" eb="3">
      <t>ハイグウシャ</t>
    </rPh>
    <rPh sb="3" eb="5">
      <t>コウジョ</t>
    </rPh>
    <rPh sb="6" eb="9">
      <t>ハイグウシャ</t>
    </rPh>
    <rPh sb="9" eb="11">
      <t>トクベツ</t>
    </rPh>
    <rPh sb="11" eb="13">
      <t>コウジョ</t>
    </rPh>
    <phoneticPr fontId="4"/>
  </si>
  <si>
    <t>配偶者の合計所得金額(入力必須)</t>
    <rPh sb="0" eb="3">
      <t>ハイグウシャ</t>
    </rPh>
    <rPh sb="4" eb="6">
      <t>ゴウケイ</t>
    </rPh>
    <rPh sb="6" eb="8">
      <t>ショトク</t>
    </rPh>
    <rPh sb="8" eb="10">
      <t>キンガク</t>
    </rPh>
    <rPh sb="11" eb="13">
      <t>ニュウリョク</t>
    </rPh>
    <rPh sb="13" eb="15">
      <t>ヒッス</t>
    </rPh>
    <phoneticPr fontId="4"/>
  </si>
  <si>
    <t>月</t>
    <rPh sb="0" eb="1">
      <t>ガツ</t>
    </rPh>
    <phoneticPr fontId="4"/>
  </si>
  <si>
    <t>※</t>
    <phoneticPr fontId="4"/>
  </si>
  <si>
    <t>令和元年度から本人の所得が１０００万円を超える場合は配偶者控除額が０円になりましたが、</t>
    <rPh sb="0" eb="1">
      <t>レイ</t>
    </rPh>
    <rPh sb="1" eb="2">
      <t>ワ</t>
    </rPh>
    <rPh sb="2" eb="3">
      <t>モト</t>
    </rPh>
    <rPh sb="3" eb="5">
      <t>ネンド</t>
    </rPh>
    <phoneticPr fontId="4"/>
  </si>
  <si>
    <t>住民税の非課税判定には扶養者の人数が関係しますので、控除額がなくても入力をお願いします。</t>
    <rPh sb="0" eb="3">
      <t>ジュウミンゼイ</t>
    </rPh>
    <rPh sb="4" eb="7">
      <t>ヒカゼイ</t>
    </rPh>
    <rPh sb="7" eb="9">
      <t>ハンテイ</t>
    </rPh>
    <rPh sb="11" eb="13">
      <t>フヨウ</t>
    </rPh>
    <rPh sb="13" eb="14">
      <t>シャ</t>
    </rPh>
    <rPh sb="15" eb="17">
      <t>ニンズウ</t>
    </rPh>
    <rPh sb="18" eb="20">
      <t>カンケイ</t>
    </rPh>
    <rPh sb="26" eb="28">
      <t>コウジョ</t>
    </rPh>
    <rPh sb="28" eb="29">
      <t>ガク</t>
    </rPh>
    <rPh sb="34" eb="36">
      <t>ニュウリョク</t>
    </rPh>
    <rPh sb="38" eb="39">
      <t>ネガ</t>
    </rPh>
    <phoneticPr fontId="4"/>
  </si>
  <si>
    <t>同居・別居
の区分</t>
    <rPh sb="0" eb="2">
      <t>ドウキョ</t>
    </rPh>
    <rPh sb="3" eb="5">
      <t>ベッキョ</t>
    </rPh>
    <rPh sb="7" eb="9">
      <t>クブン</t>
    </rPh>
    <phoneticPr fontId="4"/>
  </si>
  <si>
    <t>続柄</t>
    <rPh sb="0" eb="2">
      <t>ゾクガラ</t>
    </rPh>
    <phoneticPr fontId="4"/>
  </si>
  <si>
    <t>平成２４年度から１６歳未満の被扶養者に対する扶養控除額は０円になりましたが、</t>
    <rPh sb="0" eb="2">
      <t>ヘイセイ</t>
    </rPh>
    <rPh sb="4" eb="6">
      <t>ネンド</t>
    </rPh>
    <rPh sb="10" eb="11">
      <t>サイ</t>
    </rPh>
    <rPh sb="11" eb="13">
      <t>ミマン</t>
    </rPh>
    <rPh sb="14" eb="18">
      <t>ヒフヨウシャ</t>
    </rPh>
    <rPh sb="19" eb="20">
      <t>タイ</t>
    </rPh>
    <rPh sb="22" eb="24">
      <t>フヨウ</t>
    </rPh>
    <rPh sb="24" eb="26">
      <t>コウジョ</t>
    </rPh>
    <rPh sb="26" eb="27">
      <t>ガク</t>
    </rPh>
    <rPh sb="29" eb="30">
      <t>エン</t>
    </rPh>
    <phoneticPr fontId="4"/>
  </si>
  <si>
    <t>損害の原因</t>
    <rPh sb="0" eb="2">
      <t>ソンガイ</t>
    </rPh>
    <rPh sb="3" eb="5">
      <t>ゲンイン</t>
    </rPh>
    <phoneticPr fontId="4"/>
  </si>
  <si>
    <t>損害を受けた資産の種類</t>
    <rPh sb="0" eb="2">
      <t>ソンガイ</t>
    </rPh>
    <rPh sb="3" eb="4">
      <t>ウ</t>
    </rPh>
    <rPh sb="6" eb="8">
      <t>シサン</t>
    </rPh>
    <rPh sb="9" eb="11">
      <t>シュルイ</t>
    </rPh>
    <phoneticPr fontId="4"/>
  </si>
  <si>
    <t>日</t>
    <rPh sb="0" eb="1">
      <t>ニチ</t>
    </rPh>
    <phoneticPr fontId="4"/>
  </si>
  <si>
    <t>損害金額</t>
    <rPh sb="0" eb="2">
      <t>ソンガイ</t>
    </rPh>
    <rPh sb="2" eb="4">
      <t>キンガク</t>
    </rPh>
    <phoneticPr fontId="4"/>
  </si>
  <si>
    <t>保険金などで補てんされる金額</t>
    <rPh sb="0" eb="3">
      <t>ホケンキン</t>
    </rPh>
    <rPh sb="6" eb="7">
      <t>ホ</t>
    </rPh>
    <rPh sb="12" eb="14">
      <t>キンガク</t>
    </rPh>
    <phoneticPr fontId="4"/>
  </si>
  <si>
    <t>差引損失額のうち災害関連支出の金額</t>
    <rPh sb="0" eb="2">
      <t>サシヒキ</t>
    </rPh>
    <rPh sb="2" eb="4">
      <t>ソンシツ</t>
    </rPh>
    <rPh sb="4" eb="5">
      <t>ガク</t>
    </rPh>
    <rPh sb="8" eb="10">
      <t>サイガイ</t>
    </rPh>
    <rPh sb="10" eb="12">
      <t>カンレン</t>
    </rPh>
    <rPh sb="12" eb="14">
      <t>シシュツ</t>
    </rPh>
    <rPh sb="15" eb="17">
      <t>キンガク</t>
    </rPh>
    <phoneticPr fontId="4"/>
  </si>
  <si>
    <t>本人所得</t>
    <rPh sb="0" eb="2">
      <t>ホンニン</t>
    </rPh>
    <rPh sb="2" eb="4">
      <t>ショトク</t>
    </rPh>
    <phoneticPr fontId="3"/>
  </si>
  <si>
    <t>配偶者所得</t>
    <rPh sb="0" eb="3">
      <t>ハイグウシャ</t>
    </rPh>
    <rPh sb="3" eb="5">
      <t>ショトク</t>
    </rPh>
    <phoneticPr fontId="3"/>
  </si>
  <si>
    <t>寄附金の種類</t>
    <rPh sb="0" eb="3">
      <t>キフキン</t>
    </rPh>
    <rPh sb="4" eb="6">
      <t>シュルイ</t>
    </rPh>
    <phoneticPr fontId="4"/>
  </si>
  <si>
    <t>寄附金</t>
    <rPh sb="0" eb="3">
      <t>キフキン</t>
    </rPh>
    <phoneticPr fontId="4"/>
  </si>
  <si>
    <t>リスト用データ</t>
    <rPh sb="3" eb="4">
      <t>ヨウ</t>
    </rPh>
    <phoneticPr fontId="4"/>
  </si>
  <si>
    <t>都道府県</t>
    <rPh sb="0" eb="4">
      <t>トドウフケン</t>
    </rPh>
    <phoneticPr fontId="4"/>
  </si>
  <si>
    <t>市区町村</t>
    <rPh sb="0" eb="2">
      <t>シク</t>
    </rPh>
    <rPh sb="2" eb="4">
      <t>チョウソン</t>
    </rPh>
    <phoneticPr fontId="4"/>
  </si>
  <si>
    <t>都道府県、市区町村分</t>
    <rPh sb="0" eb="4">
      <t>トドウフケン</t>
    </rPh>
    <rPh sb="5" eb="7">
      <t>シク</t>
    </rPh>
    <rPh sb="7" eb="9">
      <t>チョウソン</t>
    </rPh>
    <rPh sb="9" eb="10">
      <t>ブン</t>
    </rPh>
    <phoneticPr fontId="4"/>
  </si>
  <si>
    <t>住所地の共同募金会、日赤支部分</t>
    <rPh sb="0" eb="2">
      <t>ジュウショ</t>
    </rPh>
    <rPh sb="2" eb="3">
      <t>チ</t>
    </rPh>
    <rPh sb="4" eb="6">
      <t>キョウドウ</t>
    </rPh>
    <rPh sb="6" eb="9">
      <t>ボキンカイ</t>
    </rPh>
    <rPh sb="10" eb="12">
      <t>ニッセキ</t>
    </rPh>
    <rPh sb="12" eb="13">
      <t>シ</t>
    </rPh>
    <rPh sb="13" eb="15">
      <t>ブブン</t>
    </rPh>
    <phoneticPr fontId="4"/>
  </si>
  <si>
    <t>条例指定分</t>
    <rPh sb="0" eb="2">
      <t>ジョウレイ</t>
    </rPh>
    <rPh sb="2" eb="4">
      <t>シテイ</t>
    </rPh>
    <rPh sb="4" eb="5">
      <t>ブン</t>
    </rPh>
    <phoneticPr fontId="4"/>
  </si>
  <si>
    <r>
      <t>←この色で塗られている欄の各項目を</t>
    </r>
    <r>
      <rPr>
        <sz val="11"/>
        <color theme="1"/>
        <rFont val="HG丸ｺﾞｼｯｸM-PRO"/>
        <family val="3"/>
        <charset val="128"/>
      </rPr>
      <t>入力又は選択してください。</t>
    </r>
    <rPh sb="3" eb="4">
      <t>イロ</t>
    </rPh>
    <rPh sb="5" eb="6">
      <t>ヌ</t>
    </rPh>
    <rPh sb="11" eb="12">
      <t>ラン</t>
    </rPh>
    <rPh sb="13" eb="14">
      <t>カク</t>
    </rPh>
    <rPh sb="14" eb="15">
      <t>コウ</t>
    </rPh>
    <rPh sb="15" eb="16">
      <t>モク</t>
    </rPh>
    <rPh sb="17" eb="19">
      <t>ニュウリョク</t>
    </rPh>
    <rPh sb="19" eb="20">
      <t>マタ</t>
    </rPh>
    <rPh sb="21" eb="23">
      <t>センタク</t>
    </rPh>
    <phoneticPr fontId="5"/>
  </si>
  <si>
    <t>氏名</t>
    <rPh sb="0" eb="2">
      <t>シメイ</t>
    </rPh>
    <phoneticPr fontId="3"/>
  </si>
  <si>
    <t>生年月日</t>
    <rPh sb="0" eb="2">
      <t>セイネン</t>
    </rPh>
    <rPh sb="2" eb="4">
      <t>ガッピ</t>
    </rPh>
    <phoneticPr fontId="3"/>
  </si>
  <si>
    <t>電話番号</t>
    <rPh sb="0" eb="2">
      <t>デンワ</t>
    </rPh>
    <rPh sb="2" eb="4">
      <t>バンゴウ</t>
    </rPh>
    <phoneticPr fontId="3"/>
  </si>
  <si>
    <t>現住所</t>
    <rPh sb="0" eb="3">
      <t>ゲンジュウショ</t>
    </rPh>
    <phoneticPr fontId="3"/>
  </si>
  <si>
    <t>1月1日の住所</t>
    <rPh sb="1" eb="2">
      <t>ガツ</t>
    </rPh>
    <rPh sb="3" eb="4">
      <t>ニチ</t>
    </rPh>
    <rPh sb="5" eb="7">
      <t>ジュウショ</t>
    </rPh>
    <phoneticPr fontId="3"/>
  </si>
  <si>
    <t>－</t>
    <phoneticPr fontId="3"/>
  </si>
  <si>
    <t>申告される方の情報を入力してください</t>
    <rPh sb="5" eb="6">
      <t>カタ</t>
    </rPh>
    <rPh sb="7" eb="9">
      <t>ジョウホウ</t>
    </rPh>
    <phoneticPr fontId="4"/>
  </si>
  <si>
    <t>日</t>
    <rPh sb="0" eb="1">
      <t>ニチ</t>
    </rPh>
    <phoneticPr fontId="3"/>
  </si>
  <si>
    <t>年</t>
    <rPh sb="0" eb="1">
      <t>ネン</t>
    </rPh>
    <phoneticPr fontId="3"/>
  </si>
  <si>
    <t>月</t>
    <rPh sb="0" eb="1">
      <t>ツキ</t>
    </rPh>
    <phoneticPr fontId="3"/>
  </si>
  <si>
    <r>
      <t>営業等・農業・不動産所得に関する事項</t>
    </r>
    <r>
      <rPr>
        <b/>
        <sz val="14"/>
        <color rgb="FFFF0000"/>
        <rFont val="HG丸ｺﾞｼｯｸM-PRO"/>
        <family val="3"/>
        <charset val="128"/>
      </rPr>
      <t>（収支内訳書を作成して入力してください）</t>
    </r>
    <rPh sb="0" eb="2">
      <t>エイギョウ</t>
    </rPh>
    <rPh sb="2" eb="3">
      <t>トウ</t>
    </rPh>
    <rPh sb="4" eb="6">
      <t>ノウギョウ</t>
    </rPh>
    <rPh sb="7" eb="10">
      <t>フドウサン</t>
    </rPh>
    <rPh sb="10" eb="12">
      <t>ショトク</t>
    </rPh>
    <rPh sb="13" eb="14">
      <t>カン</t>
    </rPh>
    <rPh sb="16" eb="18">
      <t>ジコウ</t>
    </rPh>
    <rPh sb="19" eb="21">
      <t>シュウシ</t>
    </rPh>
    <rPh sb="21" eb="24">
      <t>ウチワケショ</t>
    </rPh>
    <rPh sb="25" eb="27">
      <t>サクセイ</t>
    </rPh>
    <rPh sb="29" eb="31">
      <t>ニュウリョク</t>
    </rPh>
    <phoneticPr fontId="4"/>
  </si>
  <si>
    <t>営業等</t>
    <rPh sb="0" eb="2">
      <t>エイギョウ</t>
    </rPh>
    <rPh sb="2" eb="3">
      <t>ナド</t>
    </rPh>
    <phoneticPr fontId="4"/>
  </si>
  <si>
    <t>配当の種類</t>
    <rPh sb="0" eb="2">
      <t>ハイトウ</t>
    </rPh>
    <rPh sb="3" eb="5">
      <t>シュルイ</t>
    </rPh>
    <phoneticPr fontId="4"/>
  </si>
  <si>
    <t>必要経費（負債の利子）</t>
    <rPh sb="0" eb="2">
      <t>ヒツヨウ</t>
    </rPh>
    <rPh sb="2" eb="4">
      <t>ケイヒ</t>
    </rPh>
    <rPh sb="5" eb="7">
      <t>フサイ</t>
    </rPh>
    <rPh sb="8" eb="10">
      <t>リシ</t>
    </rPh>
    <phoneticPr fontId="4"/>
  </si>
  <si>
    <t>給与の支払者名称</t>
    <rPh sb="0" eb="2">
      <t>キュウヨ</t>
    </rPh>
    <rPh sb="3" eb="5">
      <t>シハライ</t>
    </rPh>
    <rPh sb="5" eb="6">
      <t>シャ</t>
    </rPh>
    <rPh sb="6" eb="8">
      <t>メイショウ</t>
    </rPh>
    <phoneticPr fontId="3"/>
  </si>
  <si>
    <t>給与支払者の所在地</t>
    <rPh sb="0" eb="2">
      <t>キュウヨ</t>
    </rPh>
    <rPh sb="2" eb="4">
      <t>シハライ</t>
    </rPh>
    <rPh sb="4" eb="5">
      <t>シャ</t>
    </rPh>
    <rPh sb="6" eb="9">
      <t>ショザイチ</t>
    </rPh>
    <phoneticPr fontId="3"/>
  </si>
  <si>
    <t>給与所得</t>
    <rPh sb="0" eb="2">
      <t>キュウヨ</t>
    </rPh>
    <rPh sb="2" eb="4">
      <t>ショトク</t>
    </rPh>
    <phoneticPr fontId="3"/>
  </si>
  <si>
    <t>合計</t>
    <rPh sb="0" eb="2">
      <t>ゴウケイ</t>
    </rPh>
    <phoneticPr fontId="3"/>
  </si>
  <si>
    <t>公的年金等の支払者名称</t>
    <rPh sb="0" eb="2">
      <t>コウテキ</t>
    </rPh>
    <rPh sb="2" eb="4">
      <t>ネンキン</t>
    </rPh>
    <rPh sb="4" eb="5">
      <t>トウ</t>
    </rPh>
    <rPh sb="6" eb="8">
      <t>シハライ</t>
    </rPh>
    <rPh sb="8" eb="9">
      <t>シャ</t>
    </rPh>
    <rPh sb="9" eb="11">
      <t>メイショウ</t>
    </rPh>
    <phoneticPr fontId="3"/>
  </si>
  <si>
    <t>雑（年金）所得</t>
    <rPh sb="0" eb="1">
      <t>ザツ</t>
    </rPh>
    <rPh sb="2" eb="4">
      <t>ネンキン</t>
    </rPh>
    <rPh sb="5" eb="7">
      <t>ショトク</t>
    </rPh>
    <phoneticPr fontId="3"/>
  </si>
  <si>
    <t>雑所得（公的年金等）に関する事項</t>
    <rPh sb="0" eb="1">
      <t>ザツ</t>
    </rPh>
    <rPh sb="1" eb="3">
      <t>ショトク</t>
    </rPh>
    <rPh sb="11" eb="12">
      <t>カン</t>
    </rPh>
    <rPh sb="14" eb="16">
      <t>ジコウ</t>
    </rPh>
    <phoneticPr fontId="4"/>
  </si>
  <si>
    <t>雑所得（業務に係る）に関する事項</t>
    <rPh sb="0" eb="1">
      <t>ザツ</t>
    </rPh>
    <rPh sb="1" eb="3">
      <t>ショトク</t>
    </rPh>
    <rPh sb="4" eb="6">
      <t>ギョウム</t>
    </rPh>
    <rPh sb="7" eb="8">
      <t>カカ</t>
    </rPh>
    <rPh sb="11" eb="12">
      <t>カン</t>
    </rPh>
    <rPh sb="14" eb="16">
      <t>ジコウ</t>
    </rPh>
    <phoneticPr fontId="4"/>
  </si>
  <si>
    <t>雑所得（公的年金等および業務以外のその他）に関する事項</t>
    <rPh sb="0" eb="1">
      <t>ザツ</t>
    </rPh>
    <rPh sb="1" eb="3">
      <t>ショトク</t>
    </rPh>
    <rPh sb="12" eb="14">
      <t>ギョウム</t>
    </rPh>
    <rPh sb="14" eb="16">
      <t>イガイ</t>
    </rPh>
    <rPh sb="19" eb="20">
      <t>タ</t>
    </rPh>
    <rPh sb="22" eb="23">
      <t>カン</t>
    </rPh>
    <rPh sb="25" eb="27">
      <t>ジコウ</t>
    </rPh>
    <phoneticPr fontId="4"/>
  </si>
  <si>
    <t>雑（業務）所得</t>
    <rPh sb="0" eb="1">
      <t>ザツ</t>
    </rPh>
    <rPh sb="2" eb="4">
      <t>ギョウム</t>
    </rPh>
    <rPh sb="5" eb="7">
      <t>ショトク</t>
    </rPh>
    <phoneticPr fontId="4"/>
  </si>
  <si>
    <t>雑（その他）所得</t>
    <rPh sb="0" eb="1">
      <t>ザツ</t>
    </rPh>
    <rPh sb="4" eb="5">
      <t>タ</t>
    </rPh>
    <rPh sb="6" eb="8">
      <t>ショトク</t>
    </rPh>
    <phoneticPr fontId="4"/>
  </si>
  <si>
    <t>損害発生年月日</t>
    <rPh sb="0" eb="2">
      <t>ソンガイ</t>
    </rPh>
    <rPh sb="2" eb="4">
      <t>ハッセイ</t>
    </rPh>
    <rPh sb="4" eb="7">
      <t>ネンガッピ</t>
    </rPh>
    <phoneticPr fontId="4"/>
  </si>
  <si>
    <t>福岡県共同募金会</t>
    <rPh sb="0" eb="2">
      <t>フクオカ</t>
    </rPh>
    <rPh sb="2" eb="3">
      <t>ケン</t>
    </rPh>
    <rPh sb="3" eb="5">
      <t>キョウドウ</t>
    </rPh>
    <rPh sb="5" eb="8">
      <t>ボキンカイ</t>
    </rPh>
    <phoneticPr fontId="4"/>
  </si>
  <si>
    <t>日本赤十字社福岡県支部</t>
    <rPh sb="0" eb="2">
      <t>ニホン</t>
    </rPh>
    <rPh sb="2" eb="5">
      <t>セキジュウジ</t>
    </rPh>
    <rPh sb="5" eb="6">
      <t>シャ</t>
    </rPh>
    <rPh sb="6" eb="8">
      <t>フクオカ</t>
    </rPh>
    <rPh sb="8" eb="9">
      <t>ケン</t>
    </rPh>
    <rPh sb="9" eb="11">
      <t>シブ</t>
    </rPh>
    <phoneticPr fontId="4"/>
  </si>
  <si>
    <t>福岡県が条例指定した団体</t>
    <rPh sb="0" eb="2">
      <t>フクオカ</t>
    </rPh>
    <rPh sb="2" eb="3">
      <t>ケン</t>
    </rPh>
    <rPh sb="4" eb="6">
      <t>ジョウレイ</t>
    </rPh>
    <rPh sb="6" eb="8">
      <t>シテイ</t>
    </rPh>
    <rPh sb="10" eb="12">
      <t>ダンタイ</t>
    </rPh>
    <phoneticPr fontId="4"/>
  </si>
  <si>
    <t>『ふるさと納税ワンストップ特例』及び『医療費控除の特例（セルフメディケーション税制）』には対応しておりません。</t>
    <rPh sb="16" eb="17">
      <t>オヨ</t>
    </rPh>
    <rPh sb="39" eb="41">
      <t>ゼイセイ</t>
    </rPh>
    <phoneticPr fontId="4"/>
  </si>
  <si>
    <t>に市県民税申告書の形式で表示されます。</t>
    <rPh sb="1" eb="2">
      <t>シ</t>
    </rPh>
    <rPh sb="2" eb="5">
      <t>ケンミンゼイ</t>
    </rPh>
    <rPh sb="5" eb="8">
      <t>シンコクショ</t>
    </rPh>
    <rPh sb="9" eb="11">
      <t>ケイシキ</t>
    </rPh>
    <rPh sb="12" eb="14">
      <t>ヒョウジ</t>
    </rPh>
    <phoneticPr fontId="4"/>
  </si>
  <si>
    <t>市県民税の税額の試算はできません。</t>
    <rPh sb="0" eb="1">
      <t>シ</t>
    </rPh>
    <rPh sb="1" eb="4">
      <t>ケンミンゼイ</t>
    </rPh>
    <rPh sb="5" eb="7">
      <t>ゼイガク</t>
    </rPh>
    <rPh sb="8" eb="10">
      <t>シサン</t>
    </rPh>
    <phoneticPr fontId="5"/>
  </si>
  <si>
    <t>給与等の収入金額</t>
  </si>
  <si>
    <t>～</t>
  </si>
  <si>
    <t>給与等の収入金額×0.9－1,100,000円</t>
  </si>
  <si>
    <t>A×2.4＋100,000円</t>
  </si>
  <si>
    <t>A×3.2－440,000円</t>
  </si>
  <si>
    <t>給与等の収入金額を「4」で割って千円未満を切り捨てる。（算出金額：A）</t>
    <phoneticPr fontId="3"/>
  </si>
  <si>
    <t>給与等の収入金額－1,950,000円</t>
    <phoneticPr fontId="3"/>
  </si>
  <si>
    <t>給与所得の金額</t>
    <phoneticPr fontId="3"/>
  </si>
  <si>
    <t>給与の支払金額</t>
    <rPh sb="3" eb="5">
      <t>シハライ</t>
    </rPh>
    <rPh sb="5" eb="7">
      <t>キンガク</t>
    </rPh>
    <phoneticPr fontId="3"/>
  </si>
  <si>
    <t>給与収入金額</t>
    <rPh sb="0" eb="2">
      <t>キュウヨ</t>
    </rPh>
    <rPh sb="2" eb="4">
      <t>シュウニュウ</t>
    </rPh>
    <rPh sb="4" eb="6">
      <t>キンガク</t>
    </rPh>
    <phoneticPr fontId="3"/>
  </si>
  <si>
    <t>計算式No.</t>
    <rPh sb="0" eb="3">
      <t>ケイサンシキ</t>
    </rPh>
    <phoneticPr fontId="3"/>
  </si>
  <si>
    <t>給与等の収入金額－550,000</t>
    <phoneticPr fontId="3"/>
  </si>
  <si>
    <t>A</t>
    <phoneticPr fontId="3"/>
  </si>
  <si>
    <t>計算結果</t>
    <rPh sb="0" eb="2">
      <t>ケイサン</t>
    </rPh>
    <rPh sb="2" eb="4">
      <t>ケッカ</t>
    </rPh>
    <phoneticPr fontId="3"/>
  </si>
  <si>
    <t>A×2.8－80,000円</t>
    <phoneticPr fontId="3"/>
  </si>
  <si>
    <t>公的年金等の収入金額</t>
  </si>
  <si>
    <t>公的年金等に係る雑所得の金額</t>
  </si>
  <si>
    <t>収入金額－1,100,000円</t>
  </si>
  <si>
    <t>収入金額－1,000,000円</t>
  </si>
  <si>
    <t>収入金額×0.75－275,000円</t>
  </si>
  <si>
    <t>収入金額×0.75－175,000円</t>
  </si>
  <si>
    <t>収入金額×0.75－75,000円</t>
  </si>
  <si>
    <t>収入金額×0.85－685,000円</t>
  </si>
  <si>
    <t>収入金額×0.85－585,000円</t>
  </si>
  <si>
    <t>収入金額×0.85－485,000円</t>
  </si>
  <si>
    <t>収入金額×0.95－1,455,000円</t>
  </si>
  <si>
    <t>収入金額×0.95－1,355,000円</t>
  </si>
  <si>
    <t>収入金額×0.95－1,255,000円</t>
  </si>
  <si>
    <t>収入金額－1,955,000円</t>
  </si>
  <si>
    <t>収入金額－1,855,000円</t>
  </si>
  <si>
    <t>収入金額－1,755,000円</t>
  </si>
  <si>
    <t>65歳未満</t>
  </si>
  <si>
    <t>（B：公的年金等以外の所得金額）</t>
    <phoneticPr fontId="3"/>
  </si>
  <si>
    <t>Bが1,000万円以下</t>
    <phoneticPr fontId="3"/>
  </si>
  <si>
    <t>Bが1,000万円超2,000万円以下</t>
    <phoneticPr fontId="3"/>
  </si>
  <si>
    <t>Bが2,000万円超</t>
    <phoneticPr fontId="3"/>
  </si>
  <si>
    <t>65歳以上</t>
    <phoneticPr fontId="3"/>
  </si>
  <si>
    <t>収入金額－900,000円</t>
    <phoneticPr fontId="3"/>
  </si>
  <si>
    <t>収入金額－600,000円</t>
    <phoneticPr fontId="3"/>
  </si>
  <si>
    <t>収入金額－500,000円</t>
    <phoneticPr fontId="3"/>
  </si>
  <si>
    <t>収入金額－400,000円</t>
    <phoneticPr fontId="3"/>
  </si>
  <si>
    <t>公的年金収入</t>
    <rPh sb="0" eb="2">
      <t>コウテキ</t>
    </rPh>
    <rPh sb="2" eb="4">
      <t>ネンキン</t>
    </rPh>
    <rPh sb="4" eb="6">
      <t>シュウニュウ</t>
    </rPh>
    <phoneticPr fontId="3"/>
  </si>
  <si>
    <t>No.</t>
    <phoneticPr fontId="3"/>
  </si>
  <si>
    <t>本人生年月日</t>
    <rPh sb="0" eb="2">
      <t>ホンニン</t>
    </rPh>
    <rPh sb="2" eb="4">
      <t>セイネン</t>
    </rPh>
    <rPh sb="4" eb="6">
      <t>ガッピ</t>
    </rPh>
    <phoneticPr fontId="3"/>
  </si>
  <si>
    <t>基準生年月日</t>
    <rPh sb="0" eb="2">
      <t>キジュン</t>
    </rPh>
    <rPh sb="2" eb="4">
      <t>セイネン</t>
    </rPh>
    <rPh sb="4" eb="6">
      <t>ガッピ</t>
    </rPh>
    <phoneticPr fontId="3"/>
  </si>
  <si>
    <t>課税年度</t>
    <rPh sb="0" eb="2">
      <t>カゼイ</t>
    </rPh>
    <rPh sb="2" eb="4">
      <t>ネンド</t>
    </rPh>
    <phoneticPr fontId="3"/>
  </si>
  <si>
    <t>公的年金所得</t>
    <rPh sb="0" eb="2">
      <t>コウテキ</t>
    </rPh>
    <rPh sb="2" eb="4">
      <t>ネンキン</t>
    </rPh>
    <rPh sb="4" eb="6">
      <t>ショトク</t>
    </rPh>
    <phoneticPr fontId="3"/>
  </si>
  <si>
    <t>公的年金暫定所得</t>
    <rPh sb="0" eb="2">
      <t>コウテキ</t>
    </rPh>
    <rPh sb="2" eb="4">
      <t>ネンキン</t>
    </rPh>
    <rPh sb="4" eb="6">
      <t>ザンテイ</t>
    </rPh>
    <rPh sb="6" eb="8">
      <t>ショトク</t>
    </rPh>
    <phoneticPr fontId="3"/>
  </si>
  <si>
    <t>年金以外の所得</t>
    <rPh sb="0" eb="2">
      <t>ネンキン</t>
    </rPh>
    <rPh sb="2" eb="4">
      <t>イガイ</t>
    </rPh>
    <rPh sb="5" eb="7">
      <t>ショトク</t>
    </rPh>
    <phoneticPr fontId="3"/>
  </si>
  <si>
    <t>高所得差し引く額</t>
    <rPh sb="0" eb="1">
      <t>コウ</t>
    </rPh>
    <rPh sb="1" eb="3">
      <t>ショトク</t>
    </rPh>
    <rPh sb="3" eb="4">
      <t>サ</t>
    </rPh>
    <rPh sb="5" eb="6">
      <t>ヒ</t>
    </rPh>
    <rPh sb="7" eb="8">
      <t>ガク</t>
    </rPh>
    <phoneticPr fontId="3"/>
  </si>
  <si>
    <t>業務に係る雑所得があった</t>
    <rPh sb="0" eb="2">
      <t>ギョウム</t>
    </rPh>
    <rPh sb="3" eb="4">
      <t>カカ</t>
    </rPh>
    <rPh sb="5" eb="6">
      <t>ザツ</t>
    </rPh>
    <rPh sb="6" eb="8">
      <t>ショトク</t>
    </rPh>
    <phoneticPr fontId="3"/>
  </si>
  <si>
    <t>一時所得に関する事項</t>
    <rPh sb="0" eb="2">
      <t>イチジ</t>
    </rPh>
    <rPh sb="2" eb="4">
      <t>ショトク</t>
    </rPh>
    <rPh sb="5" eb="6">
      <t>カン</t>
    </rPh>
    <rPh sb="8" eb="10">
      <t>ジコウ</t>
    </rPh>
    <phoneticPr fontId="4"/>
  </si>
  <si>
    <t>一時所得（1/2前）</t>
    <rPh sb="0" eb="2">
      <t>イチジ</t>
    </rPh>
    <rPh sb="2" eb="4">
      <t>ショトク</t>
    </rPh>
    <rPh sb="8" eb="9">
      <t>マエ</t>
    </rPh>
    <phoneticPr fontId="4"/>
  </si>
  <si>
    <t>一時所得（1/2後）</t>
    <rPh sb="0" eb="2">
      <t>イチジ</t>
    </rPh>
    <rPh sb="2" eb="4">
      <t>ショトク</t>
    </rPh>
    <rPh sb="8" eb="9">
      <t>ゴ</t>
    </rPh>
    <phoneticPr fontId="4"/>
  </si>
  <si>
    <t>（新制度）生命保険料控除</t>
    <rPh sb="1" eb="4">
      <t>シンセイド</t>
    </rPh>
    <rPh sb="5" eb="7">
      <t>セイメイ</t>
    </rPh>
    <rPh sb="7" eb="10">
      <t>ホケンリョウ</t>
    </rPh>
    <rPh sb="10" eb="12">
      <t>コウジョ</t>
    </rPh>
    <phoneticPr fontId="4"/>
  </si>
  <si>
    <t>（旧制度）生命保険料控除</t>
    <rPh sb="1" eb="2">
      <t>キュウ</t>
    </rPh>
    <rPh sb="2" eb="4">
      <t>セイド</t>
    </rPh>
    <phoneticPr fontId="4"/>
  </si>
  <si>
    <t>扶養親族控除</t>
    <rPh sb="0" eb="2">
      <t>フヨウ</t>
    </rPh>
    <rPh sb="2" eb="4">
      <t>シンゾク</t>
    </rPh>
    <rPh sb="4" eb="6">
      <t>コウジョ</t>
    </rPh>
    <phoneticPr fontId="4"/>
  </si>
  <si>
    <t>氏名</t>
    <rPh sb="0" eb="2">
      <t>シメイ</t>
    </rPh>
    <phoneticPr fontId="4"/>
  </si>
  <si>
    <t>配偶者の氏名</t>
    <rPh sb="0" eb="3">
      <t>ハイグウシャ</t>
    </rPh>
    <rPh sb="4" eb="6">
      <t>シメイ</t>
    </rPh>
    <phoneticPr fontId="4"/>
  </si>
  <si>
    <t>本人情報、収入金額等、控除に関する事項を入力すると、</t>
    <rPh sb="0" eb="2">
      <t>ホンニン</t>
    </rPh>
    <rPh sb="2" eb="4">
      <t>ジョウホウ</t>
    </rPh>
    <rPh sb="5" eb="7">
      <t>シュウニュウ</t>
    </rPh>
    <rPh sb="7" eb="9">
      <t>キンガク</t>
    </rPh>
    <rPh sb="9" eb="10">
      <t>トウ</t>
    </rPh>
    <rPh sb="11" eb="13">
      <t>コウジョ</t>
    </rPh>
    <rPh sb="14" eb="15">
      <t>カン</t>
    </rPh>
    <rPh sb="17" eb="19">
      <t>ジコウ</t>
    </rPh>
    <rPh sb="20" eb="22">
      <t>ニュウリョク</t>
    </rPh>
    <phoneticPr fontId="4"/>
  </si>
  <si>
    <t>令和</t>
    <rPh sb="0" eb="2">
      <t>レイワ</t>
    </rPh>
    <phoneticPr fontId="30"/>
  </si>
  <si>
    <t>年度</t>
    <phoneticPr fontId="30"/>
  </si>
  <si>
    <t>表</t>
    <rPh sb="0" eb="1">
      <t>オモテ</t>
    </rPh>
    <phoneticPr fontId="4"/>
  </si>
  <si>
    <t>世帯番号</t>
    <rPh sb="0" eb="2">
      <t>セタイ</t>
    </rPh>
    <rPh sb="2" eb="4">
      <t>バンゴウ</t>
    </rPh>
    <phoneticPr fontId="30"/>
  </si>
  <si>
    <t>　</t>
  </si>
  <si>
    <t>現 住 所</t>
    <phoneticPr fontId="4"/>
  </si>
  <si>
    <t>宛名番号</t>
    <rPh sb="0" eb="2">
      <t>アテナ</t>
    </rPh>
    <rPh sb="2" eb="4">
      <t>バンゴウ</t>
    </rPh>
    <phoneticPr fontId="30"/>
  </si>
  <si>
    <t>1月1日現在
の　住　所</t>
    <phoneticPr fontId="30"/>
  </si>
  <si>
    <t>業種又は職業</t>
    <rPh sb="0" eb="2">
      <t>ギョウシュ</t>
    </rPh>
    <rPh sb="2" eb="3">
      <t>マタ</t>
    </rPh>
    <rPh sb="4" eb="6">
      <t>ショクギョウ</t>
    </rPh>
    <phoneticPr fontId="30"/>
  </si>
  <si>
    <t>フリガナ</t>
    <phoneticPr fontId="30"/>
  </si>
  <si>
    <t>電話番号</t>
    <rPh sb="0" eb="2">
      <t>デンワ</t>
    </rPh>
    <rPh sb="2" eb="4">
      <t>バンゴウ</t>
    </rPh>
    <phoneticPr fontId="4"/>
  </si>
  <si>
    <t>氏　　名</t>
    <rPh sb="0" eb="1">
      <t>シ</t>
    </rPh>
    <rPh sb="3" eb="4">
      <t>メイ</t>
    </rPh>
    <phoneticPr fontId="30"/>
  </si>
  <si>
    <t>提出年月日</t>
    <rPh sb="0" eb="2">
      <t>テイシュツ</t>
    </rPh>
    <rPh sb="2" eb="5">
      <t>ネンガッピ</t>
    </rPh>
    <phoneticPr fontId="30"/>
  </si>
  <si>
    <t>個人番号</t>
    <rPh sb="0" eb="2">
      <t>コジン</t>
    </rPh>
    <rPh sb="2" eb="4">
      <t>バンゴウ</t>
    </rPh>
    <phoneticPr fontId="30"/>
  </si>
  <si>
    <t>生年
月日</t>
    <rPh sb="0" eb="2">
      <t>セイネン</t>
    </rPh>
    <rPh sb="3" eb="5">
      <t>ガッピ</t>
    </rPh>
    <phoneticPr fontId="30"/>
  </si>
  <si>
    <t>世帯主
の氏名</t>
    <rPh sb="0" eb="3">
      <t>セタイヌシ</t>
    </rPh>
    <rPh sb="5" eb="7">
      <t>シメイ</t>
    </rPh>
    <phoneticPr fontId="30"/>
  </si>
  <si>
    <t>続柄</t>
    <rPh sb="0" eb="1">
      <t>ツヅ</t>
    </rPh>
    <rPh sb="1" eb="2">
      <t>ガラ</t>
    </rPh>
    <phoneticPr fontId="30"/>
  </si>
  <si>
    <t>社会保険の種類</t>
    <phoneticPr fontId="4"/>
  </si>
  <si>
    <t>支払保険料</t>
    <rPh sb="0" eb="2">
      <t>シハライ</t>
    </rPh>
    <rPh sb="2" eb="5">
      <t>ホケンリョウ</t>
    </rPh>
    <phoneticPr fontId="30"/>
  </si>
  <si>
    <t>事</t>
  </si>
  <si>
    <t>営  業  等</t>
    <phoneticPr fontId="30"/>
  </si>
  <si>
    <t>ア</t>
    <phoneticPr fontId="4"/>
  </si>
  <si>
    <t>円</t>
  </si>
  <si>
    <t>円</t>
    <phoneticPr fontId="30"/>
  </si>
  <si>
    <t>社会保険料</t>
    <rPh sb="4" eb="5">
      <t>リョウ</t>
    </rPh>
    <phoneticPr fontId="4"/>
  </si>
  <si>
    <t>業</t>
  </si>
  <si>
    <t>農   業</t>
    <phoneticPr fontId="30"/>
  </si>
  <si>
    <t>イ</t>
    <phoneticPr fontId="4"/>
  </si>
  <si>
    <t>控　　　除</t>
    <rPh sb="0" eb="1">
      <t>ヒカエ</t>
    </rPh>
    <rPh sb="4" eb="5">
      <t>ジョ</t>
    </rPh>
    <phoneticPr fontId="4"/>
  </si>
  <si>
    <t>不　動　産</t>
    <phoneticPr fontId="4"/>
  </si>
  <si>
    <t>ウ</t>
    <phoneticPr fontId="4"/>
  </si>
  <si>
    <t>合　　　　計</t>
    <phoneticPr fontId="4"/>
  </si>
  <si>
    <t>円</t>
    <phoneticPr fontId="30"/>
  </si>
  <si>
    <t>利　　　子</t>
    <phoneticPr fontId="4"/>
  </si>
  <si>
    <t>エ</t>
    <phoneticPr fontId="4"/>
  </si>
  <si>
    <t>新生命保険料の計</t>
    <rPh sb="0" eb="1">
      <t>シン</t>
    </rPh>
    <rPh sb="1" eb="3">
      <t>セイメイ</t>
    </rPh>
    <phoneticPr fontId="4"/>
  </si>
  <si>
    <t>旧生命保険料の計</t>
    <rPh sb="0" eb="1">
      <t>キュウ</t>
    </rPh>
    <rPh sb="1" eb="3">
      <t>セイメイ</t>
    </rPh>
    <phoneticPr fontId="4"/>
  </si>
  <si>
    <t>配　　　当</t>
    <phoneticPr fontId="4"/>
  </si>
  <si>
    <t>オ</t>
    <phoneticPr fontId="4"/>
  </si>
  <si>
    <t>生命保険料</t>
    <phoneticPr fontId="4"/>
  </si>
  <si>
    <t>新個人年金保険料の計</t>
    <rPh sb="0" eb="1">
      <t>シン</t>
    </rPh>
    <phoneticPr fontId="4"/>
  </si>
  <si>
    <t>旧個人年金保険料の計</t>
    <rPh sb="0" eb="1">
      <t>キュウ</t>
    </rPh>
    <phoneticPr fontId="4"/>
  </si>
  <si>
    <t>給　　　与</t>
    <phoneticPr fontId="4"/>
  </si>
  <si>
    <t>カ</t>
    <phoneticPr fontId="4"/>
  </si>
  <si>
    <t>控　　  除</t>
    <rPh sb="0" eb="1">
      <t>ヒカエ</t>
    </rPh>
    <rPh sb="5" eb="6">
      <t>ジョ</t>
    </rPh>
    <phoneticPr fontId="4"/>
  </si>
  <si>
    <t>介護医療保険料の計</t>
    <rPh sb="0" eb="2">
      <t>カイゴ</t>
    </rPh>
    <rPh sb="2" eb="4">
      <t>イリョウ</t>
    </rPh>
    <phoneticPr fontId="4"/>
  </si>
  <si>
    <t>雑</t>
  </si>
  <si>
    <t>公的年金等</t>
  </si>
  <si>
    <t>キ</t>
    <phoneticPr fontId="4"/>
  </si>
  <si>
    <t>そ  の  他</t>
    <phoneticPr fontId="4"/>
  </si>
  <si>
    <t>ク</t>
    <phoneticPr fontId="4"/>
  </si>
  <si>
    <t>総
合
譲
渡</t>
    <rPh sb="0" eb="1">
      <t>ソウ</t>
    </rPh>
    <rPh sb="2" eb="3">
      <t>ゴウ</t>
    </rPh>
    <rPh sb="4" eb="5">
      <t>ユズル</t>
    </rPh>
    <rPh sb="6" eb="7">
      <t>ワタリ</t>
    </rPh>
    <phoneticPr fontId="30"/>
  </si>
  <si>
    <t>短      期</t>
    <phoneticPr fontId="4"/>
  </si>
  <si>
    <t>ケ</t>
    <phoneticPr fontId="4"/>
  </si>
  <si>
    <t>長      期</t>
    <phoneticPr fontId="4"/>
  </si>
  <si>
    <t>コ</t>
    <phoneticPr fontId="4"/>
  </si>
  <si>
    <t>一      時</t>
    <phoneticPr fontId="4"/>
  </si>
  <si>
    <t>サ</t>
    <phoneticPr fontId="4"/>
  </si>
  <si>
    <t>営  業  等</t>
    <phoneticPr fontId="30"/>
  </si>
  <si>
    <t>①</t>
  </si>
  <si>
    <t>障　害　者
控　　　除</t>
    <rPh sb="7" eb="8">
      <t>ヒカエ</t>
    </rPh>
    <rPh sb="11" eb="12">
      <t>ジョ</t>
    </rPh>
    <phoneticPr fontId="4"/>
  </si>
  <si>
    <t>農   業</t>
    <phoneticPr fontId="30"/>
  </si>
  <si>
    <t>②</t>
  </si>
  <si>
    <t>個人
番号</t>
    <rPh sb="0" eb="2">
      <t>コジン</t>
    </rPh>
    <rPh sb="3" eb="5">
      <t>バンゴウ</t>
    </rPh>
    <phoneticPr fontId="30"/>
  </si>
  <si>
    <t>不　動　産</t>
    <phoneticPr fontId="4"/>
  </si>
  <si>
    <t>③</t>
  </si>
  <si>
    <t>利　　　子</t>
    <phoneticPr fontId="4"/>
  </si>
  <si>
    <t>④</t>
  </si>
  <si>
    <t>配　　　当</t>
    <phoneticPr fontId="4"/>
  </si>
  <si>
    <t>⑤</t>
  </si>
  <si>
    <t>配
偶
者</t>
    <rPh sb="0" eb="1">
      <t>クバ</t>
    </rPh>
    <rPh sb="2" eb="3">
      <t>グウ</t>
    </rPh>
    <rPh sb="4" eb="5">
      <t>モノ</t>
    </rPh>
    <phoneticPr fontId="30"/>
  </si>
  <si>
    <t>生年月日</t>
  </si>
  <si>
    <t>給　　　与</t>
    <phoneticPr fontId="4"/>
  </si>
  <si>
    <t>⑥</t>
  </si>
  <si>
    <t>氏
名</t>
    <rPh sb="0" eb="1">
      <t>シ</t>
    </rPh>
    <rPh sb="2" eb="3">
      <t>メイ</t>
    </rPh>
    <phoneticPr fontId="30"/>
  </si>
  <si>
    <t>　配 偶 者 の
合計所得金額</t>
    <phoneticPr fontId="4"/>
  </si>
  <si>
    <t>⑦</t>
  </si>
  <si>
    <t>同一生計配偶者（控除対
象配偶者を除く。）</t>
    <rPh sb="0" eb="2">
      <t>ドウイツ</t>
    </rPh>
    <rPh sb="2" eb="4">
      <t>セイケイ</t>
    </rPh>
    <rPh sb="4" eb="7">
      <t>ハイグウシャ</t>
    </rPh>
    <rPh sb="8" eb="10">
      <t>コウジョ</t>
    </rPh>
    <rPh sb="10" eb="11">
      <t>タイ</t>
    </rPh>
    <rPh sb="12" eb="13">
      <t>ゾウ</t>
    </rPh>
    <rPh sb="13" eb="16">
      <t>ハイグウシャ</t>
    </rPh>
    <rPh sb="17" eb="18">
      <t>ノゾ</t>
    </rPh>
    <phoneticPr fontId="30"/>
  </si>
  <si>
    <t>総合譲渡・一時</t>
  </si>
  <si>
    <t>⑧</t>
  </si>
  <si>
    <t>合　　　計</t>
    <phoneticPr fontId="4"/>
  </si>
  <si>
    <t>⑨</t>
  </si>
  <si>
    <t>扶養控除</t>
    <rPh sb="0" eb="1">
      <t>タモツ</t>
    </rPh>
    <rPh sb="1" eb="2">
      <t>マモル</t>
    </rPh>
    <rPh sb="2" eb="3">
      <t>ヒカエ</t>
    </rPh>
    <rPh sb="3" eb="4">
      <t>ジョ</t>
    </rPh>
    <phoneticPr fontId="30"/>
  </si>
  <si>
    <t>社会保険料控除</t>
    <phoneticPr fontId="4"/>
  </si>
  <si>
    <t>⑩</t>
  </si>
  <si>
    <t>控除額</t>
    <rPh sb="0" eb="2">
      <t>コウジョ</t>
    </rPh>
    <rPh sb="2" eb="3">
      <t>ガク</t>
    </rPh>
    <phoneticPr fontId="30"/>
  </si>
  <si>
    <t>小規模企業
共済等掛金控除</t>
    <phoneticPr fontId="4"/>
  </si>
  <si>
    <t>生命保険料控除</t>
    <phoneticPr fontId="4"/>
  </si>
  <si>
    <t>地震保険料控除</t>
    <rPh sb="0" eb="2">
      <t>ジシン</t>
    </rPh>
    <phoneticPr fontId="4"/>
  </si>
  <si>
    <t>勤　労　学　生　、
障　害　者　控　除</t>
    <phoneticPr fontId="4"/>
  </si>
  <si>
    <t>扶　養　控　除</t>
    <phoneticPr fontId="4"/>
  </si>
  <si>
    <t>基　礎　控　除</t>
    <phoneticPr fontId="4"/>
  </si>
  <si>
    <t>雑損控除</t>
    <phoneticPr fontId="4"/>
  </si>
  <si>
    <t>医療費控除</t>
    <phoneticPr fontId="4"/>
  </si>
  <si>
    <t>区
分</t>
    <rPh sb="0" eb="1">
      <t>ク</t>
    </rPh>
    <rPh sb="2" eb="3">
      <t>ブン</t>
    </rPh>
    <phoneticPr fontId="30"/>
  </si>
  <si>
    <t>合　　　計</t>
    <phoneticPr fontId="30"/>
  </si>
  <si>
    <t>扶養控除額の合計</t>
    <rPh sb="0" eb="2">
      <t>フヨウ</t>
    </rPh>
    <rPh sb="2" eb="5">
      <t>コウジョガク</t>
    </rPh>
    <rPh sb="6" eb="8">
      <t>ゴウケイ</t>
    </rPh>
    <phoneticPr fontId="4"/>
  </si>
  <si>
    <t>雑損控除</t>
    <phoneticPr fontId="4"/>
  </si>
  <si>
    <t>損害の原因</t>
    <phoneticPr fontId="4"/>
  </si>
  <si>
    <t>損害年月日</t>
  </si>
  <si>
    <t>損害を受けた資産の種類</t>
    <phoneticPr fontId="30"/>
  </si>
  <si>
    <t>損害金額</t>
    <phoneticPr fontId="4"/>
  </si>
  <si>
    <t>保険金などで補てんされる金額</t>
    <rPh sb="2" eb="3">
      <t>キン</t>
    </rPh>
    <rPh sb="6" eb="7">
      <t>ポ</t>
    </rPh>
    <phoneticPr fontId="4"/>
  </si>
  <si>
    <t>差引損失額のうち災害関連支出の金額</t>
    <phoneticPr fontId="4"/>
  </si>
  <si>
    <t>支払った医療費等</t>
    <rPh sb="7" eb="8">
      <t>トウ</t>
    </rPh>
    <phoneticPr fontId="4"/>
  </si>
  <si>
    <t>保険金などで補てんされる金額</t>
    <rPh sb="12" eb="14">
      <t>キンガク</t>
    </rPh>
    <phoneticPr fontId="4"/>
  </si>
  <si>
    <t>裏</t>
  </si>
  <si>
    <t>所得の種類</t>
  </si>
  <si>
    <t>必要経費</t>
    <phoneticPr fontId="4"/>
  </si>
  <si>
    <t>青色申告特別
控除額</t>
    <phoneticPr fontId="4"/>
  </si>
  <si>
    <t>円</t>
    <rPh sb="0" eb="1">
      <t>エン</t>
    </rPh>
    <phoneticPr fontId="30"/>
  </si>
  <si>
    <t>支払確定年月</t>
    <rPh sb="0" eb="2">
      <t>シハライ</t>
    </rPh>
    <rPh sb="2" eb="4">
      <t>カクテイ</t>
    </rPh>
    <rPh sb="4" eb="6">
      <t>ネンゲツ</t>
    </rPh>
    <phoneticPr fontId="4"/>
  </si>
  <si>
    <t xml:space="preserve">   </t>
  </si>
  <si>
    <t>収入金額</t>
    <phoneticPr fontId="4"/>
  </si>
  <si>
    <t>差引金額</t>
    <rPh sb="2" eb="4">
      <t>キンガク</t>
    </rPh>
    <phoneticPr fontId="4"/>
  </si>
  <si>
    <t>特別控除額</t>
    <phoneticPr fontId="4"/>
  </si>
  <si>
    <t>所得金額</t>
    <rPh sb="0" eb="2">
      <t>ショトク</t>
    </rPh>
    <rPh sb="2" eb="4">
      <t>キンガク</t>
    </rPh>
    <phoneticPr fontId="4"/>
  </si>
  <si>
    <t>（収入金額－必要経費）</t>
    <rPh sb="1" eb="3">
      <t>シュウニュウ</t>
    </rPh>
    <rPh sb="3" eb="5">
      <t>キンガク</t>
    </rPh>
    <rPh sb="6" eb="8">
      <t>ヒツヨウ</t>
    </rPh>
    <rPh sb="8" eb="10">
      <t>ケイヒ</t>
    </rPh>
    <phoneticPr fontId="4"/>
  </si>
  <si>
    <t>（差引金額－特別控除額）</t>
    <rPh sb="1" eb="3">
      <t>サシヒキ</t>
    </rPh>
    <rPh sb="3" eb="4">
      <t>キンガク</t>
    </rPh>
    <rPh sb="4" eb="5">
      <t>キンガク</t>
    </rPh>
    <rPh sb="6" eb="8">
      <t>トクベツ</t>
    </rPh>
    <rPh sb="8" eb="11">
      <t>コウジョガク</t>
    </rPh>
    <phoneticPr fontId="4"/>
  </si>
  <si>
    <t>総合譲渡</t>
  </si>
  <si>
    <t>短期</t>
  </si>
  <si>
    <t>長期</t>
  </si>
  <si>
    <t>一時</t>
  </si>
  <si>
    <t>専従者給与
（控除）額</t>
    <rPh sb="0" eb="3">
      <t>センジュウシャ</t>
    </rPh>
    <rPh sb="3" eb="5">
      <t>キュウヨ</t>
    </rPh>
    <rPh sb="7" eb="9">
      <t>コウジョ</t>
    </rPh>
    <rPh sb="10" eb="11">
      <t>ガク</t>
    </rPh>
    <phoneticPr fontId="30"/>
  </si>
  <si>
    <t>氏名</t>
    <rPh sb="0" eb="2">
      <t>シメイ</t>
    </rPh>
    <phoneticPr fontId="30"/>
  </si>
  <si>
    <t>都道府県、市区町村分
（特例控除対象）</t>
    <rPh sb="0" eb="4">
      <t>トドウフケン</t>
    </rPh>
    <rPh sb="5" eb="7">
      <t>シク</t>
    </rPh>
    <rPh sb="7" eb="9">
      <t>チョウソン</t>
    </rPh>
    <rPh sb="9" eb="10">
      <t>ブン</t>
    </rPh>
    <rPh sb="12" eb="14">
      <t>トクレイ</t>
    </rPh>
    <rPh sb="14" eb="16">
      <t>コウジョ</t>
    </rPh>
    <rPh sb="16" eb="18">
      <t>タイショウ</t>
    </rPh>
    <phoneticPr fontId="4"/>
  </si>
  <si>
    <t>住所地の共同募金会、日赤支部分・都道府県、市区町村分（特例控除対象以外）</t>
    <rPh sb="0" eb="1">
      <t>ジュウ</t>
    </rPh>
    <rPh sb="1" eb="2">
      <t>ショ</t>
    </rPh>
    <rPh sb="2" eb="3">
      <t>チ</t>
    </rPh>
    <rPh sb="4" eb="5">
      <t>トモ</t>
    </rPh>
    <rPh sb="5" eb="6">
      <t>ドウ</t>
    </rPh>
    <rPh sb="6" eb="7">
      <t>ツノル</t>
    </rPh>
    <rPh sb="7" eb="8">
      <t>カネ</t>
    </rPh>
    <rPh sb="8" eb="9">
      <t>カイ</t>
    </rPh>
    <rPh sb="10" eb="12">
      <t>ニッセキ</t>
    </rPh>
    <rPh sb="12" eb="14">
      <t>シブ</t>
    </rPh>
    <rPh sb="14" eb="15">
      <t>ブン</t>
    </rPh>
    <rPh sb="16" eb="20">
      <t>トドウフケン</t>
    </rPh>
    <rPh sb="21" eb="23">
      <t>シク</t>
    </rPh>
    <rPh sb="23" eb="25">
      <t>チョウソン</t>
    </rPh>
    <rPh sb="25" eb="26">
      <t>ブン</t>
    </rPh>
    <rPh sb="27" eb="29">
      <t>トクレイ</t>
    </rPh>
    <rPh sb="29" eb="31">
      <t>コウジョ</t>
    </rPh>
    <rPh sb="31" eb="33">
      <t>タイショウ</t>
    </rPh>
    <rPh sb="33" eb="35">
      <t>イガイ</t>
    </rPh>
    <phoneticPr fontId="4"/>
  </si>
  <si>
    <t>市民税・県民税（国民健康保険税）申告書</t>
    <rPh sb="4" eb="7">
      <t>ケンミンゼイ</t>
    </rPh>
    <rPh sb="8" eb="10">
      <t>コクミン</t>
    </rPh>
    <rPh sb="10" eb="12">
      <t>ケンコウ</t>
    </rPh>
    <rPh sb="12" eb="14">
      <t>ホケン</t>
    </rPh>
    <rPh sb="14" eb="15">
      <t>ゼイ</t>
    </rPh>
    <rPh sb="16" eb="19">
      <t>シンコクショ</t>
    </rPh>
    <phoneticPr fontId="30"/>
  </si>
  <si>
    <t>　　みやま市長殿</t>
    <phoneticPr fontId="3"/>
  </si>
  <si>
    <t>世帯主の氏名</t>
    <rPh sb="0" eb="3">
      <t>セタイヌシ</t>
    </rPh>
    <rPh sb="4" eb="6">
      <t>シメイ</t>
    </rPh>
    <phoneticPr fontId="3"/>
  </si>
  <si>
    <t>世帯主から見た続柄</t>
    <rPh sb="0" eb="3">
      <t>セタイヌシ</t>
    </rPh>
    <rPh sb="5" eb="6">
      <t>ミ</t>
    </rPh>
    <rPh sb="7" eb="9">
      <t>ツヅキガラ</t>
    </rPh>
    <phoneticPr fontId="3"/>
  </si>
  <si>
    <t>地震保険料控除</t>
    <phoneticPr fontId="3"/>
  </si>
  <si>
    <t>新年金</t>
    <rPh sb="0" eb="1">
      <t>シン</t>
    </rPh>
    <rPh sb="1" eb="3">
      <t>ネンキン</t>
    </rPh>
    <phoneticPr fontId="3"/>
  </si>
  <si>
    <t>新介護</t>
    <rPh sb="0" eb="1">
      <t>シン</t>
    </rPh>
    <rPh sb="1" eb="3">
      <t>カイゴ</t>
    </rPh>
    <phoneticPr fontId="3"/>
  </si>
  <si>
    <t>旧年金</t>
    <rPh sb="0" eb="1">
      <t>キュウ</t>
    </rPh>
    <rPh sb="1" eb="3">
      <t>ネンキン</t>
    </rPh>
    <phoneticPr fontId="3"/>
  </si>
  <si>
    <t>新一般</t>
    <rPh sb="0" eb="1">
      <t>シン</t>
    </rPh>
    <rPh sb="1" eb="3">
      <t>イッパン</t>
    </rPh>
    <phoneticPr fontId="3"/>
  </si>
  <si>
    <t>旧一般</t>
    <rPh sb="0" eb="1">
      <t>キュウ</t>
    </rPh>
    <rPh sb="1" eb="3">
      <t>イッパン</t>
    </rPh>
    <phoneticPr fontId="3"/>
  </si>
  <si>
    <t>一般</t>
    <rPh sb="0" eb="2">
      <t>イッパン</t>
    </rPh>
    <phoneticPr fontId="3"/>
  </si>
  <si>
    <t>年金</t>
    <rPh sb="0" eb="2">
      <t>ネンキン</t>
    </rPh>
    <phoneticPr fontId="3"/>
  </si>
  <si>
    <t>地震</t>
    <rPh sb="0" eb="2">
      <t>ジシン</t>
    </rPh>
    <phoneticPr fontId="3"/>
  </si>
  <si>
    <t>旧長期</t>
    <rPh sb="0" eb="1">
      <t>キュウ</t>
    </rPh>
    <rPh sb="1" eb="3">
      <t>チョウキ</t>
    </rPh>
    <phoneticPr fontId="3"/>
  </si>
  <si>
    <t>寡婦の事由</t>
    <rPh sb="0" eb="2">
      <t>カフ</t>
    </rPh>
    <rPh sb="3" eb="5">
      <t>ジユウ</t>
    </rPh>
    <phoneticPr fontId="4"/>
  </si>
  <si>
    <t>寡婦控除</t>
    <rPh sb="0" eb="2">
      <t>カフ</t>
    </rPh>
    <rPh sb="2" eb="4">
      <t>コウジョ</t>
    </rPh>
    <phoneticPr fontId="4"/>
  </si>
  <si>
    <t>ひとり親控除</t>
    <rPh sb="3" eb="4">
      <t>オヤ</t>
    </rPh>
    <rPh sb="4" eb="6">
      <t>コウジョ</t>
    </rPh>
    <phoneticPr fontId="3"/>
  </si>
  <si>
    <r>
      <t xml:space="preserve">あなたが以下の①～③の要件をすべて満たす、ひとり親に該当する場合
</t>
    </r>
    <r>
      <rPr>
        <sz val="10"/>
        <rFont val="HG丸ｺﾞｼｯｸM-PRO"/>
        <family val="3"/>
        <charset val="128"/>
      </rPr>
      <t>①前年中の合計所得金額が500万円以下
②他者の扶養親族とされていない、総所得金額等の合計額が48万円以下の生計を一にする子を有する
③事実婚を含めた婚姻関係にある人がいない</t>
    </r>
    <rPh sb="4" eb="6">
      <t>イカ</t>
    </rPh>
    <rPh sb="11" eb="13">
      <t>ヨウケン</t>
    </rPh>
    <rPh sb="17" eb="18">
      <t>ミ</t>
    </rPh>
    <rPh sb="24" eb="25">
      <t>オヤ</t>
    </rPh>
    <rPh sb="26" eb="28">
      <t>ガイトウ</t>
    </rPh>
    <rPh sb="30" eb="32">
      <t>バアイ</t>
    </rPh>
    <rPh sb="34" eb="37">
      <t>ゼンネンチュウ</t>
    </rPh>
    <rPh sb="38" eb="40">
      <t>ゴウケイ</t>
    </rPh>
    <rPh sb="40" eb="42">
      <t>ショトク</t>
    </rPh>
    <rPh sb="42" eb="44">
      <t>キンガク</t>
    </rPh>
    <rPh sb="48" eb="50">
      <t>マンエン</t>
    </rPh>
    <rPh sb="50" eb="52">
      <t>イカ</t>
    </rPh>
    <rPh sb="54" eb="56">
      <t>タシャ</t>
    </rPh>
    <rPh sb="57" eb="59">
      <t>フヨウ</t>
    </rPh>
    <rPh sb="59" eb="61">
      <t>シンゾク</t>
    </rPh>
    <rPh sb="69" eb="72">
      <t>ソウショトク</t>
    </rPh>
    <rPh sb="72" eb="74">
      <t>キンガク</t>
    </rPh>
    <rPh sb="74" eb="75">
      <t>トウ</t>
    </rPh>
    <rPh sb="76" eb="78">
      <t>ゴウケイ</t>
    </rPh>
    <rPh sb="78" eb="79">
      <t>ガク</t>
    </rPh>
    <rPh sb="82" eb="84">
      <t>マンエン</t>
    </rPh>
    <rPh sb="84" eb="86">
      <t>イカ</t>
    </rPh>
    <rPh sb="87" eb="89">
      <t>セイケイ</t>
    </rPh>
    <rPh sb="90" eb="91">
      <t>イツ</t>
    </rPh>
    <rPh sb="94" eb="95">
      <t>コ</t>
    </rPh>
    <rPh sb="96" eb="97">
      <t>ユウ</t>
    </rPh>
    <rPh sb="101" eb="104">
      <t>ジジツコン</t>
    </rPh>
    <rPh sb="105" eb="106">
      <t>フク</t>
    </rPh>
    <rPh sb="108" eb="110">
      <t>コンイン</t>
    </rPh>
    <rPh sb="110" eb="112">
      <t>カンケイ</t>
    </rPh>
    <rPh sb="115" eb="116">
      <t>ヒト</t>
    </rPh>
    <phoneticPr fontId="4"/>
  </si>
  <si>
    <t>あなたの前年中の合計所得金額が１０００万円以下かつ、あなたと生計を一にする配偶者の前年の合計所得金額が４８万円以下の場合</t>
    <rPh sb="30" eb="32">
      <t>セイケイ</t>
    </rPh>
    <rPh sb="33" eb="34">
      <t>イチ</t>
    </rPh>
    <rPh sb="37" eb="40">
      <t>ハイグウシャ</t>
    </rPh>
    <rPh sb="41" eb="43">
      <t>ゼンネン</t>
    </rPh>
    <rPh sb="44" eb="46">
      <t>ゴウケイ</t>
    </rPh>
    <rPh sb="46" eb="48">
      <t>ショトク</t>
    </rPh>
    <rPh sb="48" eb="50">
      <t>キンガク</t>
    </rPh>
    <rPh sb="53" eb="55">
      <t>マンエン</t>
    </rPh>
    <rPh sb="55" eb="57">
      <t>イカ</t>
    </rPh>
    <rPh sb="58" eb="60">
      <t>バアイ</t>
    </rPh>
    <phoneticPr fontId="4"/>
  </si>
  <si>
    <t>あなたと生計を一にする親族のうち前年の合計所得が４８万円以下の方がいる場合</t>
    <rPh sb="4" eb="6">
      <t>セイケイ</t>
    </rPh>
    <rPh sb="7" eb="8">
      <t>イチ</t>
    </rPh>
    <rPh sb="11" eb="13">
      <t>シンゾク</t>
    </rPh>
    <rPh sb="16" eb="18">
      <t>ゼンネン</t>
    </rPh>
    <rPh sb="19" eb="21">
      <t>ゴウケイ</t>
    </rPh>
    <rPh sb="21" eb="23">
      <t>ショトク</t>
    </rPh>
    <rPh sb="26" eb="28">
      <t>マンエン</t>
    </rPh>
    <rPh sb="28" eb="30">
      <t>イカ</t>
    </rPh>
    <rPh sb="31" eb="32">
      <t>カタ</t>
    </rPh>
    <rPh sb="35" eb="37">
      <t>バアイ</t>
    </rPh>
    <phoneticPr fontId="4"/>
  </si>
  <si>
    <t>ひとり親控除</t>
    <rPh sb="3" eb="4">
      <t>オヤ</t>
    </rPh>
    <rPh sb="4" eb="6">
      <t>コウジョ</t>
    </rPh>
    <phoneticPr fontId="4"/>
  </si>
  <si>
    <t>該当区分</t>
    <rPh sb="0" eb="2">
      <t>ガイトウ</t>
    </rPh>
    <rPh sb="2" eb="4">
      <t>クブン</t>
    </rPh>
    <phoneticPr fontId="4"/>
  </si>
  <si>
    <r>
      <rPr>
        <sz val="11"/>
        <rFont val="HG丸ｺﾞｼｯｸM-PRO"/>
        <family val="3"/>
        <charset val="128"/>
      </rPr>
      <t>あなたが以下の要件（③と④はいずれか）を満たす、寡婦に該当する場合</t>
    </r>
    <r>
      <rPr>
        <sz val="10"/>
        <rFont val="HG丸ｺﾞｼｯｸM-PRO"/>
        <family val="3"/>
        <charset val="128"/>
      </rPr>
      <t xml:space="preserve">
①前年中の合計所得金額が500万円以下
②事実婚を含めた婚姻関係にある人がいない
③夫と死別した後、婚姻をしていない方、あるいは夫の生死が明らかでない方
④夫と離婚した後、婚姻をしていない方で子以外の扶養親族を有する</t>
    </r>
    <rPh sb="24" eb="26">
      <t>カフ</t>
    </rPh>
    <rPh sb="35" eb="38">
      <t>ゼンネンチュウ</t>
    </rPh>
    <rPh sb="39" eb="41">
      <t>ゴウケイ</t>
    </rPh>
    <rPh sb="41" eb="43">
      <t>ショトク</t>
    </rPh>
    <rPh sb="43" eb="45">
      <t>キンガク</t>
    </rPh>
    <rPh sb="49" eb="51">
      <t>マンエン</t>
    </rPh>
    <rPh sb="51" eb="53">
      <t>イカ</t>
    </rPh>
    <rPh sb="76" eb="77">
      <t>オット</t>
    </rPh>
    <rPh sb="78" eb="80">
      <t>シベツ</t>
    </rPh>
    <rPh sb="82" eb="83">
      <t>アト</t>
    </rPh>
    <rPh sb="84" eb="86">
      <t>コンイン</t>
    </rPh>
    <rPh sb="92" eb="93">
      <t>カタ</t>
    </rPh>
    <rPh sb="98" eb="99">
      <t>オット</t>
    </rPh>
    <rPh sb="100" eb="102">
      <t>セイシ</t>
    </rPh>
    <rPh sb="112" eb="113">
      <t>オット</t>
    </rPh>
    <rPh sb="130" eb="131">
      <t>コ</t>
    </rPh>
    <rPh sb="131" eb="133">
      <t>イガイ</t>
    </rPh>
    <phoneticPr fontId="4"/>
  </si>
  <si>
    <t>寡婦区分</t>
    <rPh sb="0" eb="2">
      <t>カフ</t>
    </rPh>
    <rPh sb="2" eb="4">
      <t>クブン</t>
    </rPh>
    <phoneticPr fontId="3"/>
  </si>
  <si>
    <t>非該当</t>
    <rPh sb="0" eb="3">
      <t>ヒガイトウ</t>
    </rPh>
    <phoneticPr fontId="3"/>
  </si>
  <si>
    <t>死別</t>
    <rPh sb="0" eb="2">
      <t>シベツ</t>
    </rPh>
    <phoneticPr fontId="3"/>
  </si>
  <si>
    <t>離婚</t>
    <rPh sb="0" eb="2">
      <t>リコン</t>
    </rPh>
    <phoneticPr fontId="3"/>
  </si>
  <si>
    <t>生死不明</t>
    <rPh sb="0" eb="2">
      <t>セイシ</t>
    </rPh>
    <rPh sb="2" eb="4">
      <t>フメイ</t>
    </rPh>
    <phoneticPr fontId="3"/>
  </si>
  <si>
    <t>未帰還</t>
    <rPh sb="0" eb="3">
      <t>ミキカン</t>
    </rPh>
    <phoneticPr fontId="3"/>
  </si>
  <si>
    <t>申告寡婦区分</t>
    <rPh sb="0" eb="2">
      <t>シンコク</t>
    </rPh>
    <rPh sb="2" eb="4">
      <t>カフ</t>
    </rPh>
    <rPh sb="4" eb="6">
      <t>クブン</t>
    </rPh>
    <phoneticPr fontId="3"/>
  </si>
  <si>
    <t>続柄区分</t>
    <rPh sb="0" eb="2">
      <t>ツヅキガラ</t>
    </rPh>
    <rPh sb="2" eb="4">
      <t>クブン</t>
    </rPh>
    <phoneticPr fontId="3"/>
  </si>
  <si>
    <t>子</t>
    <rPh sb="0" eb="1">
      <t>コ</t>
    </rPh>
    <phoneticPr fontId="3"/>
  </si>
  <si>
    <t>孫</t>
    <rPh sb="0" eb="1">
      <t>マゴ</t>
    </rPh>
    <phoneticPr fontId="3"/>
  </si>
  <si>
    <t>父</t>
    <rPh sb="0" eb="1">
      <t>チチ</t>
    </rPh>
    <phoneticPr fontId="3"/>
  </si>
  <si>
    <t>母</t>
    <rPh sb="0" eb="1">
      <t>ハハ</t>
    </rPh>
    <phoneticPr fontId="3"/>
  </si>
  <si>
    <t>祖父</t>
    <rPh sb="0" eb="2">
      <t>ソフ</t>
    </rPh>
    <phoneticPr fontId="3"/>
  </si>
  <si>
    <t>祖母</t>
    <rPh sb="0" eb="2">
      <t>ソボ</t>
    </rPh>
    <phoneticPr fontId="3"/>
  </si>
  <si>
    <t>その他</t>
    <rPh sb="2" eb="3">
      <t>タ</t>
    </rPh>
    <phoneticPr fontId="3"/>
  </si>
  <si>
    <t>扶養人数</t>
    <rPh sb="0" eb="2">
      <t>フヨウ</t>
    </rPh>
    <rPh sb="2" eb="4">
      <t>ニンズウ</t>
    </rPh>
    <phoneticPr fontId="3"/>
  </si>
  <si>
    <t>子扶養人数</t>
    <rPh sb="0" eb="1">
      <t>コ</t>
    </rPh>
    <rPh sb="1" eb="3">
      <t>フヨウ</t>
    </rPh>
    <rPh sb="3" eb="5">
      <t>ニンズウ</t>
    </rPh>
    <phoneticPr fontId="3"/>
  </si>
  <si>
    <t>子以外扶養人数</t>
    <rPh sb="0" eb="1">
      <t>コ</t>
    </rPh>
    <rPh sb="1" eb="3">
      <t>イガイ</t>
    </rPh>
    <rPh sb="3" eb="5">
      <t>フヨウ</t>
    </rPh>
    <rPh sb="5" eb="7">
      <t>ニンズウ</t>
    </rPh>
    <phoneticPr fontId="3"/>
  </si>
  <si>
    <t>寡婦控除額</t>
    <rPh sb="0" eb="2">
      <t>カフ</t>
    </rPh>
    <rPh sb="2" eb="4">
      <t>コウジョ</t>
    </rPh>
    <rPh sb="4" eb="5">
      <t>ガク</t>
    </rPh>
    <phoneticPr fontId="3"/>
  </si>
  <si>
    <t>地震控除額</t>
    <rPh sb="0" eb="2">
      <t>ジシン</t>
    </rPh>
    <rPh sb="2" eb="4">
      <t>コウジョ</t>
    </rPh>
    <rPh sb="4" eb="5">
      <t>ガク</t>
    </rPh>
    <phoneticPr fontId="3"/>
  </si>
  <si>
    <t>生命控除額</t>
    <rPh sb="0" eb="2">
      <t>セイメイ</t>
    </rPh>
    <rPh sb="2" eb="4">
      <t>コウジョ</t>
    </rPh>
    <rPh sb="4" eb="5">
      <t>ガク</t>
    </rPh>
    <phoneticPr fontId="3"/>
  </si>
  <si>
    <t>ひとり親</t>
    <rPh sb="3" eb="4">
      <t>オヤ</t>
    </rPh>
    <phoneticPr fontId="3"/>
  </si>
  <si>
    <t>重複有無</t>
    <rPh sb="0" eb="2">
      <t>ジュウフク</t>
    </rPh>
    <rPh sb="2" eb="4">
      <t>ウム</t>
    </rPh>
    <phoneticPr fontId="3"/>
  </si>
  <si>
    <r>
      <t xml:space="preserve">あなたや扶養親族が障がい者である場合
</t>
    </r>
    <r>
      <rPr>
        <sz val="10"/>
        <rFont val="HG丸ｺﾞｼｯｸM-PRO"/>
        <family val="3"/>
        <charset val="128"/>
      </rPr>
      <t>①特別障害者・・・身体障害者手帳2級以上、精神保健福祉手帳1級、療育手帳Aなど
②普通障害者・・・上記以外の障がい者の方</t>
    </r>
    <rPh sb="4" eb="6">
      <t>フヨウ</t>
    </rPh>
    <rPh sb="6" eb="8">
      <t>シンゾク</t>
    </rPh>
    <rPh sb="9" eb="10">
      <t>ショウ</t>
    </rPh>
    <rPh sb="12" eb="13">
      <t>シャ</t>
    </rPh>
    <rPh sb="16" eb="18">
      <t>バアイ</t>
    </rPh>
    <rPh sb="20" eb="22">
      <t>トクベツ</t>
    </rPh>
    <rPh sb="22" eb="25">
      <t>ショウガイシャ</t>
    </rPh>
    <rPh sb="28" eb="30">
      <t>シンタイ</t>
    </rPh>
    <rPh sb="30" eb="33">
      <t>ショウガイシャ</t>
    </rPh>
    <rPh sb="33" eb="35">
      <t>テチョウ</t>
    </rPh>
    <rPh sb="36" eb="37">
      <t>キュウ</t>
    </rPh>
    <rPh sb="37" eb="39">
      <t>イジョウ</t>
    </rPh>
    <rPh sb="40" eb="42">
      <t>セイシン</t>
    </rPh>
    <rPh sb="42" eb="44">
      <t>ホケン</t>
    </rPh>
    <rPh sb="44" eb="46">
      <t>フクシ</t>
    </rPh>
    <rPh sb="46" eb="48">
      <t>テチョウ</t>
    </rPh>
    <rPh sb="49" eb="50">
      <t>キュウ</t>
    </rPh>
    <rPh sb="51" eb="53">
      <t>リョウイク</t>
    </rPh>
    <rPh sb="53" eb="55">
      <t>テチョウ</t>
    </rPh>
    <rPh sb="60" eb="62">
      <t>フツウ</t>
    </rPh>
    <rPh sb="62" eb="65">
      <t>ショウガイシャ</t>
    </rPh>
    <rPh sb="68" eb="70">
      <t>ジョウキ</t>
    </rPh>
    <rPh sb="70" eb="72">
      <t>イガイ</t>
    </rPh>
    <rPh sb="73" eb="74">
      <t>ショウ</t>
    </rPh>
    <rPh sb="76" eb="77">
      <t>シャ</t>
    </rPh>
    <rPh sb="78" eb="79">
      <t>カタ</t>
    </rPh>
    <phoneticPr fontId="4"/>
  </si>
  <si>
    <t>本人特別障害者同居</t>
    <rPh sb="0" eb="2">
      <t>ホンニン</t>
    </rPh>
    <rPh sb="2" eb="4">
      <t>トクベツ</t>
    </rPh>
    <rPh sb="4" eb="7">
      <t>ショウガイシャ</t>
    </rPh>
    <rPh sb="7" eb="9">
      <t>ドウキョ</t>
    </rPh>
    <phoneticPr fontId="3"/>
  </si>
  <si>
    <t>本人特別障害者別居</t>
    <rPh sb="0" eb="2">
      <t>ホンニン</t>
    </rPh>
    <rPh sb="2" eb="4">
      <t>トクベツ</t>
    </rPh>
    <rPh sb="4" eb="7">
      <t>ショウガイシャ</t>
    </rPh>
    <rPh sb="7" eb="9">
      <t>ベッキョ</t>
    </rPh>
    <phoneticPr fontId="3"/>
  </si>
  <si>
    <t>本人普通障害者同居</t>
    <rPh sb="0" eb="2">
      <t>ホンニン</t>
    </rPh>
    <rPh sb="2" eb="4">
      <t>フツウ</t>
    </rPh>
    <rPh sb="4" eb="7">
      <t>ショウガイシャ</t>
    </rPh>
    <rPh sb="7" eb="9">
      <t>ドウキョ</t>
    </rPh>
    <phoneticPr fontId="3"/>
  </si>
  <si>
    <t>家族特別障害者同居</t>
    <rPh sb="0" eb="2">
      <t>カゾク</t>
    </rPh>
    <rPh sb="2" eb="4">
      <t>トクベツ</t>
    </rPh>
    <rPh sb="4" eb="7">
      <t>ショウガイシャ</t>
    </rPh>
    <rPh sb="7" eb="9">
      <t>ドウキョ</t>
    </rPh>
    <phoneticPr fontId="3"/>
  </si>
  <si>
    <t>家族特別障害者別居</t>
    <rPh sb="0" eb="2">
      <t>カゾク</t>
    </rPh>
    <rPh sb="2" eb="4">
      <t>トクベツ</t>
    </rPh>
    <rPh sb="4" eb="7">
      <t>ショウガイシャ</t>
    </rPh>
    <rPh sb="7" eb="9">
      <t>ベッキョ</t>
    </rPh>
    <phoneticPr fontId="3"/>
  </si>
  <si>
    <t>家族普通障害者同居</t>
    <rPh sb="0" eb="2">
      <t>カゾク</t>
    </rPh>
    <rPh sb="2" eb="4">
      <t>フツウ</t>
    </rPh>
    <rPh sb="4" eb="7">
      <t>ショウガイシャ</t>
    </rPh>
    <rPh sb="7" eb="9">
      <t>ドウキョ</t>
    </rPh>
    <phoneticPr fontId="3"/>
  </si>
  <si>
    <t>本人普通障害者別居</t>
    <rPh sb="0" eb="2">
      <t>ホンニン</t>
    </rPh>
    <rPh sb="2" eb="4">
      <t>フツウ</t>
    </rPh>
    <rPh sb="4" eb="7">
      <t>ショウガイシャ</t>
    </rPh>
    <rPh sb="7" eb="9">
      <t>ベッキョ</t>
    </rPh>
    <phoneticPr fontId="3"/>
  </si>
  <si>
    <t>家族普通障害者別居</t>
    <rPh sb="0" eb="2">
      <t>カゾク</t>
    </rPh>
    <rPh sb="2" eb="4">
      <t>フツウ</t>
    </rPh>
    <rPh sb="4" eb="7">
      <t>ショウガイシャ</t>
    </rPh>
    <rPh sb="7" eb="9">
      <t>ベッキョ</t>
    </rPh>
    <phoneticPr fontId="3"/>
  </si>
  <si>
    <t>1行目</t>
    <rPh sb="1" eb="3">
      <t>ギョウメ</t>
    </rPh>
    <phoneticPr fontId="3"/>
  </si>
  <si>
    <t>2行目</t>
    <rPh sb="1" eb="3">
      <t>ギョウメ</t>
    </rPh>
    <phoneticPr fontId="3"/>
  </si>
  <si>
    <t>3行目</t>
    <rPh sb="1" eb="3">
      <t>ギョウメ</t>
    </rPh>
    <phoneticPr fontId="3"/>
  </si>
  <si>
    <t>老人</t>
    <rPh sb="0" eb="2">
      <t>ロウジン</t>
    </rPh>
    <phoneticPr fontId="3"/>
  </si>
  <si>
    <t>一般</t>
    <rPh sb="0" eb="2">
      <t>イッパン</t>
    </rPh>
    <phoneticPr fontId="3"/>
  </si>
  <si>
    <t>特定</t>
    <rPh sb="0" eb="2">
      <t>トクテイ</t>
    </rPh>
    <phoneticPr fontId="3"/>
  </si>
  <si>
    <t>年少</t>
    <rPh sb="0" eb="2">
      <t>ネンショウ</t>
    </rPh>
    <phoneticPr fontId="3"/>
  </si>
  <si>
    <t>区分</t>
    <rPh sb="0" eb="2">
      <t>クブン</t>
    </rPh>
    <phoneticPr fontId="3"/>
  </si>
  <si>
    <t>控除額</t>
    <rPh sb="0" eb="2">
      <t>コウジョ</t>
    </rPh>
    <rPh sb="2" eb="3">
      <t>ガク</t>
    </rPh>
    <phoneticPr fontId="3"/>
  </si>
  <si>
    <t>生年月日</t>
    <rPh sb="0" eb="2">
      <t>セイネン</t>
    </rPh>
    <rPh sb="2" eb="4">
      <t>ガッピ</t>
    </rPh>
    <phoneticPr fontId="3"/>
  </si>
  <si>
    <t>老人生年月日</t>
    <rPh sb="0" eb="2">
      <t>ロウジン</t>
    </rPh>
    <rPh sb="2" eb="4">
      <t>セイネン</t>
    </rPh>
    <rPh sb="4" eb="6">
      <t>ガッピ</t>
    </rPh>
    <phoneticPr fontId="3"/>
  </si>
  <si>
    <t>雑所得の合計（赤字は0円）</t>
    <rPh sb="0" eb="1">
      <t>ザツ</t>
    </rPh>
    <rPh sb="1" eb="3">
      <t>ショトク</t>
    </rPh>
    <rPh sb="4" eb="6">
      <t>ゴウケイ</t>
    </rPh>
    <rPh sb="7" eb="9">
      <t>アカジ</t>
    </rPh>
    <rPh sb="11" eb="12">
      <t>エン</t>
    </rPh>
    <phoneticPr fontId="4"/>
  </si>
  <si>
    <t>配当所得（赤字は0円）</t>
    <rPh sb="0" eb="2">
      <t>ハイトウ</t>
    </rPh>
    <rPh sb="2" eb="4">
      <t>ショトク</t>
    </rPh>
    <rPh sb="5" eb="7">
      <t>アカジ</t>
    </rPh>
    <rPh sb="9" eb="10">
      <t>エン</t>
    </rPh>
    <phoneticPr fontId="4"/>
  </si>
  <si>
    <t>差引金額（赤字は0円）</t>
    <rPh sb="0" eb="2">
      <t>サシヒキ</t>
    </rPh>
    <rPh sb="2" eb="4">
      <t>キンガク</t>
    </rPh>
    <rPh sb="5" eb="7">
      <t>アカジ</t>
    </rPh>
    <rPh sb="9" eb="10">
      <t>エン</t>
    </rPh>
    <phoneticPr fontId="4"/>
  </si>
  <si>
    <t>損益通算後1/2</t>
    <rPh sb="0" eb="2">
      <t>ソンエキ</t>
    </rPh>
    <rPh sb="2" eb="4">
      <t>ツウサン</t>
    </rPh>
    <rPh sb="4" eb="5">
      <t>ゴ</t>
    </rPh>
    <phoneticPr fontId="4"/>
  </si>
  <si>
    <t>所得合計額</t>
    <rPh sb="0" eb="2">
      <t>ショトク</t>
    </rPh>
    <rPh sb="2" eb="4">
      <t>ゴウケイ</t>
    </rPh>
    <rPh sb="4" eb="5">
      <t>ガク</t>
    </rPh>
    <phoneticPr fontId="4"/>
  </si>
  <si>
    <t>合計所得金額</t>
    <rPh sb="0" eb="2">
      <t>ゴウケイ</t>
    </rPh>
    <rPh sb="2" eb="4">
      <t>ショトク</t>
    </rPh>
    <rPh sb="4" eb="6">
      <t>キンガク</t>
    </rPh>
    <phoneticPr fontId="4"/>
  </si>
  <si>
    <t>配偶者生年月日</t>
    <rPh sb="0" eb="3">
      <t>ハイグウシャ</t>
    </rPh>
    <rPh sb="3" eb="5">
      <t>セイネン</t>
    </rPh>
    <rPh sb="5" eb="7">
      <t>ガッピ</t>
    </rPh>
    <phoneticPr fontId="3"/>
  </si>
  <si>
    <t>本人合計所得</t>
    <rPh sb="0" eb="2">
      <t>ホンニン</t>
    </rPh>
    <rPh sb="2" eb="4">
      <t>ゴウケイ</t>
    </rPh>
    <rPh sb="4" eb="6">
      <t>ショトク</t>
    </rPh>
    <phoneticPr fontId="3"/>
  </si>
  <si>
    <t>配偶者合計所得</t>
    <rPh sb="0" eb="3">
      <t>ハイグウシャ</t>
    </rPh>
    <rPh sb="3" eb="5">
      <t>ゴウケイ</t>
    </rPh>
    <rPh sb="5" eb="7">
      <t>ショトク</t>
    </rPh>
    <phoneticPr fontId="3"/>
  </si>
  <si>
    <t>入力フラグ</t>
    <rPh sb="0" eb="2">
      <t>ニュウリョク</t>
    </rPh>
    <phoneticPr fontId="3"/>
  </si>
  <si>
    <t>本人所得ランク</t>
    <rPh sb="0" eb="2">
      <t>ホンニン</t>
    </rPh>
    <rPh sb="2" eb="4">
      <t>ショトク</t>
    </rPh>
    <phoneticPr fontId="3"/>
  </si>
  <si>
    <t>配偶者所得ランク</t>
    <rPh sb="0" eb="3">
      <t>ハイグウシャ</t>
    </rPh>
    <rPh sb="3" eb="5">
      <t>ショトク</t>
    </rPh>
    <phoneticPr fontId="3"/>
  </si>
  <si>
    <t>（老人配偶者加算）</t>
    <rPh sb="3" eb="6">
      <t>ハイグウシャ</t>
    </rPh>
    <phoneticPr fontId="3"/>
  </si>
  <si>
    <t>老人加算フラグ</t>
    <rPh sb="0" eb="2">
      <t>ロウジン</t>
    </rPh>
    <rPh sb="2" eb="4">
      <t>カサン</t>
    </rPh>
    <phoneticPr fontId="3"/>
  </si>
  <si>
    <t>老人加算額</t>
    <rPh sb="0" eb="2">
      <t>ロウジン</t>
    </rPh>
    <rPh sb="2" eb="4">
      <t>カサン</t>
    </rPh>
    <rPh sb="4" eb="5">
      <t>ガク</t>
    </rPh>
    <phoneticPr fontId="3"/>
  </si>
  <si>
    <t>生年月日数値</t>
    <rPh sb="0" eb="2">
      <t>セイネン</t>
    </rPh>
    <rPh sb="2" eb="4">
      <t>ガッピ</t>
    </rPh>
    <rPh sb="4" eb="6">
      <t>スウチ</t>
    </rPh>
    <phoneticPr fontId="3"/>
  </si>
  <si>
    <t>F</t>
    <phoneticPr fontId="3"/>
  </si>
  <si>
    <t>同居F</t>
    <rPh sb="0" eb="2">
      <t>ドウキョ</t>
    </rPh>
    <phoneticPr fontId="3"/>
  </si>
  <si>
    <t>続柄F</t>
    <rPh sb="0" eb="2">
      <t>ツヅキガラ</t>
    </rPh>
    <phoneticPr fontId="3"/>
  </si>
  <si>
    <t>F</t>
    <phoneticPr fontId="3"/>
  </si>
  <si>
    <t>F</t>
    <phoneticPr fontId="3"/>
  </si>
  <si>
    <t>区分F</t>
    <rPh sb="0" eb="2">
      <t>クブン</t>
    </rPh>
    <phoneticPr fontId="3"/>
  </si>
  <si>
    <t>控除額</t>
    <rPh sb="0" eb="2">
      <t>コウジョ</t>
    </rPh>
    <rPh sb="2" eb="3">
      <t>ガク</t>
    </rPh>
    <phoneticPr fontId="3"/>
  </si>
  <si>
    <t>同居老親加算</t>
    <rPh sb="0" eb="2">
      <t>ドウキョ</t>
    </rPh>
    <rPh sb="2" eb="4">
      <t>ロウシン</t>
    </rPh>
    <rPh sb="4" eb="6">
      <t>カサン</t>
    </rPh>
    <phoneticPr fontId="3"/>
  </si>
  <si>
    <t>加算額</t>
    <rPh sb="0" eb="3">
      <t>カサンガク</t>
    </rPh>
    <phoneticPr fontId="3"/>
  </si>
  <si>
    <t>加算後控除額</t>
    <rPh sb="0" eb="2">
      <t>カサン</t>
    </rPh>
    <rPh sb="2" eb="3">
      <t>ゴ</t>
    </rPh>
    <rPh sb="3" eb="5">
      <t>コウジョ</t>
    </rPh>
    <rPh sb="5" eb="6">
      <t>ガク</t>
    </rPh>
    <phoneticPr fontId="3"/>
  </si>
  <si>
    <t>差引損失額</t>
    <rPh sb="0" eb="2">
      <t>サシヒキ</t>
    </rPh>
    <rPh sb="2" eb="4">
      <t>ソンシツ</t>
    </rPh>
    <rPh sb="4" eb="5">
      <t>ガク</t>
    </rPh>
    <phoneticPr fontId="3"/>
  </si>
  <si>
    <t>総所得金額</t>
    <rPh sb="0" eb="1">
      <t>ソウ</t>
    </rPh>
    <rPh sb="1" eb="3">
      <t>ショトク</t>
    </rPh>
    <rPh sb="3" eb="5">
      <t>キンガク</t>
    </rPh>
    <phoneticPr fontId="3"/>
  </si>
  <si>
    <t>総所得金額10％</t>
    <rPh sb="0" eb="3">
      <t>ソウショトク</t>
    </rPh>
    <rPh sb="3" eb="5">
      <t>キンガク</t>
    </rPh>
    <phoneticPr fontId="3"/>
  </si>
  <si>
    <t>関連支出－5万円</t>
    <rPh sb="0" eb="2">
      <t>カンレン</t>
    </rPh>
    <rPh sb="2" eb="4">
      <t>シシュツ</t>
    </rPh>
    <rPh sb="6" eb="8">
      <t>マンエン</t>
    </rPh>
    <phoneticPr fontId="3"/>
  </si>
  <si>
    <t>有利な控除額</t>
    <rPh sb="0" eb="2">
      <t>ユウリ</t>
    </rPh>
    <rPh sb="3" eb="5">
      <t>コウジョ</t>
    </rPh>
    <rPh sb="5" eb="6">
      <t>ガク</t>
    </rPh>
    <phoneticPr fontId="3"/>
  </si>
  <si>
    <t>所得金額の合計額(D)</t>
    <rPh sb="0" eb="2">
      <t>ショトク</t>
    </rPh>
    <rPh sb="2" eb="4">
      <t>キンガク</t>
    </rPh>
    <rPh sb="5" eb="7">
      <t>ゴウケイ</t>
    </rPh>
    <rPh sb="7" eb="8">
      <t>ガク</t>
    </rPh>
    <phoneticPr fontId="3"/>
  </si>
  <si>
    <t>(E)と10万円のいずれか少ない方(F)</t>
    <rPh sb="6" eb="8">
      <t>マンエン</t>
    </rPh>
    <rPh sb="13" eb="14">
      <t>スク</t>
    </rPh>
    <rPh sb="16" eb="17">
      <t>ホウ</t>
    </rPh>
    <phoneticPr fontId="3"/>
  </si>
  <si>
    <t>⇒</t>
    <phoneticPr fontId="3"/>
  </si>
  <si>
    <t>年</t>
    <rPh sb="0" eb="1">
      <t>ネン</t>
    </rPh>
    <phoneticPr fontId="3"/>
  </si>
  <si>
    <t>月</t>
  </si>
  <si>
    <t>月</t>
    <rPh sb="0" eb="1">
      <t>ゲツ</t>
    </rPh>
    <phoneticPr fontId="3"/>
  </si>
  <si>
    <t>収入金額（円）</t>
    <rPh sb="0" eb="2">
      <t>シュウニュウ</t>
    </rPh>
    <rPh sb="2" eb="4">
      <t>キンガク</t>
    </rPh>
    <rPh sb="5" eb="6">
      <t>エン</t>
    </rPh>
    <phoneticPr fontId="4"/>
  </si>
  <si>
    <t>必要経費（円）</t>
    <rPh sb="0" eb="2">
      <t>ヒツヨウ</t>
    </rPh>
    <rPh sb="2" eb="4">
      <t>ケイヒ</t>
    </rPh>
    <rPh sb="5" eb="6">
      <t>エン</t>
    </rPh>
    <phoneticPr fontId="4"/>
  </si>
  <si>
    <t>支払金額（円）</t>
    <rPh sb="0" eb="2">
      <t>シハライ</t>
    </rPh>
    <rPh sb="2" eb="4">
      <t>キンガク</t>
    </rPh>
    <rPh sb="5" eb="6">
      <t>エン</t>
    </rPh>
    <phoneticPr fontId="3"/>
  </si>
  <si>
    <t>青色申告特別控除額（円）</t>
    <rPh sb="0" eb="2">
      <t>アオイロ</t>
    </rPh>
    <rPh sb="2" eb="4">
      <t>シンコク</t>
    </rPh>
    <rPh sb="4" eb="6">
      <t>トクベツ</t>
    </rPh>
    <rPh sb="6" eb="8">
      <t>コウジョ</t>
    </rPh>
    <rPh sb="8" eb="9">
      <t>ガク</t>
    </rPh>
    <rPh sb="10" eb="11">
      <t>エン</t>
    </rPh>
    <phoneticPr fontId="4"/>
  </si>
  <si>
    <t>所得金額（円）</t>
    <rPh sb="0" eb="2">
      <t>ショトク</t>
    </rPh>
    <rPh sb="2" eb="4">
      <t>キンガク</t>
    </rPh>
    <rPh sb="5" eb="6">
      <t>エン</t>
    </rPh>
    <phoneticPr fontId="3"/>
  </si>
  <si>
    <t>利子収入（円）</t>
    <rPh sb="0" eb="2">
      <t>リシ</t>
    </rPh>
    <rPh sb="2" eb="4">
      <t>シュウニュウ</t>
    </rPh>
    <rPh sb="5" eb="6">
      <t>エン</t>
    </rPh>
    <phoneticPr fontId="4"/>
  </si>
  <si>
    <t>利子所得（円）</t>
    <rPh sb="0" eb="2">
      <t>リシ</t>
    </rPh>
    <rPh sb="2" eb="4">
      <t>ショトク</t>
    </rPh>
    <rPh sb="5" eb="6">
      <t>エン</t>
    </rPh>
    <phoneticPr fontId="4"/>
  </si>
  <si>
    <t>支払った医療費(A)</t>
    <rPh sb="0" eb="2">
      <t>シハラ</t>
    </rPh>
    <rPh sb="4" eb="7">
      <t>イリョウヒ</t>
    </rPh>
    <phoneticPr fontId="4"/>
  </si>
  <si>
    <t>保険金などで補てんされる金額(B)</t>
    <rPh sb="0" eb="3">
      <t>ホケンキン</t>
    </rPh>
    <rPh sb="6" eb="7">
      <t>ホ</t>
    </rPh>
    <rPh sb="12" eb="14">
      <t>キンガク</t>
    </rPh>
    <phoneticPr fontId="4"/>
  </si>
  <si>
    <t>差引金額(Ａ-Ｂ)=(C)</t>
    <rPh sb="0" eb="2">
      <t>サシヒキ</t>
    </rPh>
    <rPh sb="2" eb="4">
      <t>キンガク</t>
    </rPh>
    <phoneticPr fontId="4"/>
  </si>
  <si>
    <t>所得金額の合計額の5％(E)</t>
    <rPh sb="0" eb="2">
      <t>ショトク</t>
    </rPh>
    <rPh sb="2" eb="4">
      <t>キンガク</t>
    </rPh>
    <rPh sb="5" eb="7">
      <t>ゴウケイ</t>
    </rPh>
    <rPh sb="7" eb="8">
      <t>ガク</t>
    </rPh>
    <phoneticPr fontId="3"/>
  </si>
  <si>
    <t>医療費控除　(C)-(Ｆ)</t>
    <rPh sb="0" eb="3">
      <t>イリョウヒ</t>
    </rPh>
    <rPh sb="3" eb="5">
      <t>コウジョ</t>
    </rPh>
    <phoneticPr fontId="3"/>
  </si>
  <si>
    <t>基礎控除</t>
    <rPh sb="0" eb="2">
      <t>キソ</t>
    </rPh>
    <rPh sb="2" eb="4">
      <t>コウジョ</t>
    </rPh>
    <phoneticPr fontId="4"/>
  </si>
  <si>
    <t>合計所得</t>
    <rPh sb="0" eb="2">
      <t>ゴウケイ</t>
    </rPh>
    <rPh sb="2" eb="4">
      <t>ショトク</t>
    </rPh>
    <phoneticPr fontId="3"/>
  </si>
  <si>
    <t>基礎控除</t>
    <rPh sb="0" eb="2">
      <t>キソ</t>
    </rPh>
    <rPh sb="2" eb="4">
      <t>コウジョ</t>
    </rPh>
    <phoneticPr fontId="3"/>
  </si>
  <si>
    <t>都道府県・市区町村（ふるさと納税）、福岡県共同募金会、日本赤十字社福岡県支部、
福岡県の条例で指定された団体等に対して寄附金を支出した場合</t>
    <rPh sb="0" eb="4">
      <t>トドウフケン</t>
    </rPh>
    <rPh sb="5" eb="7">
      <t>シク</t>
    </rPh>
    <rPh sb="7" eb="9">
      <t>チョウソン</t>
    </rPh>
    <rPh sb="14" eb="16">
      <t>ノウゼイ</t>
    </rPh>
    <rPh sb="18" eb="20">
      <t>フクオカ</t>
    </rPh>
    <rPh sb="20" eb="21">
      <t>ケン</t>
    </rPh>
    <rPh sb="21" eb="23">
      <t>キョウドウ</t>
    </rPh>
    <rPh sb="23" eb="26">
      <t>ボキンカイ</t>
    </rPh>
    <rPh sb="27" eb="29">
      <t>ニホン</t>
    </rPh>
    <rPh sb="29" eb="32">
      <t>セキジュウジ</t>
    </rPh>
    <rPh sb="32" eb="33">
      <t>シャ</t>
    </rPh>
    <rPh sb="33" eb="35">
      <t>フクオカ</t>
    </rPh>
    <rPh sb="35" eb="36">
      <t>ケン</t>
    </rPh>
    <rPh sb="36" eb="38">
      <t>シブ</t>
    </rPh>
    <rPh sb="40" eb="43">
      <t>フクオカケン</t>
    </rPh>
    <rPh sb="44" eb="46">
      <t>ジョウレイ</t>
    </rPh>
    <rPh sb="47" eb="49">
      <t>シテイ</t>
    </rPh>
    <rPh sb="52" eb="54">
      <t>ダンタイ</t>
    </rPh>
    <rPh sb="54" eb="55">
      <t>ナド</t>
    </rPh>
    <rPh sb="56" eb="57">
      <t>タイ</t>
    </rPh>
    <rPh sb="59" eb="62">
      <t>キフキン</t>
    </rPh>
    <rPh sb="63" eb="65">
      <t>シシュツ</t>
    </rPh>
    <rPh sb="67" eb="69">
      <t>バアイ</t>
    </rPh>
    <phoneticPr fontId="4"/>
  </si>
  <si>
    <t>災害義援金</t>
    <rPh sb="0" eb="2">
      <t>サイガイ</t>
    </rPh>
    <phoneticPr fontId="4"/>
  </si>
  <si>
    <t>寄附金に関する事項</t>
    <rPh sb="0" eb="2">
      <t>キフ</t>
    </rPh>
    <rPh sb="2" eb="3">
      <t>キン</t>
    </rPh>
    <rPh sb="4" eb="5">
      <t>カン</t>
    </rPh>
    <rPh sb="7" eb="9">
      <t>ジコウ</t>
    </rPh>
    <phoneticPr fontId="4"/>
  </si>
  <si>
    <t>市県民税控除区分</t>
    <rPh sb="0" eb="4">
      <t>シケンミンゼイ</t>
    </rPh>
    <rPh sb="4" eb="6">
      <t>コウジョ</t>
    </rPh>
    <rPh sb="6" eb="8">
      <t>クブン</t>
    </rPh>
    <phoneticPr fontId="3"/>
  </si>
  <si>
    <t>都道府県、市区町村分</t>
    <rPh sb="0" eb="4">
      <t>トドウフケン</t>
    </rPh>
    <rPh sb="5" eb="7">
      <t>シク</t>
    </rPh>
    <rPh sb="7" eb="9">
      <t>チョウソン</t>
    </rPh>
    <rPh sb="9" eb="10">
      <t>ブン</t>
    </rPh>
    <phoneticPr fontId="3"/>
  </si>
  <si>
    <t>住所地の共同募金会、日赤支部分</t>
    <rPh sb="0" eb="2">
      <t>ジュウショ</t>
    </rPh>
    <rPh sb="2" eb="3">
      <t>チ</t>
    </rPh>
    <rPh sb="4" eb="6">
      <t>キョウドウ</t>
    </rPh>
    <rPh sb="6" eb="9">
      <t>ボキンカイ</t>
    </rPh>
    <rPh sb="10" eb="12">
      <t>ニッセキ</t>
    </rPh>
    <rPh sb="12" eb="14">
      <t>シブ</t>
    </rPh>
    <rPh sb="14" eb="15">
      <t>ブン</t>
    </rPh>
    <phoneticPr fontId="3"/>
  </si>
  <si>
    <t>条例指定分</t>
    <phoneticPr fontId="3"/>
  </si>
  <si>
    <t>市県民税控除区分</t>
    <rPh sb="0" eb="1">
      <t>シ</t>
    </rPh>
    <rPh sb="1" eb="4">
      <t>ケンミンゼイ</t>
    </rPh>
    <rPh sb="4" eb="6">
      <t>コウジョ</t>
    </rPh>
    <rPh sb="6" eb="8">
      <t>クブン</t>
    </rPh>
    <phoneticPr fontId="4"/>
  </si>
  <si>
    <t>寄附先の名称</t>
    <rPh sb="0" eb="2">
      <t>キフ</t>
    </rPh>
    <rPh sb="2" eb="3">
      <t>サキ</t>
    </rPh>
    <rPh sb="4" eb="6">
      <t>メイショウ</t>
    </rPh>
    <phoneticPr fontId="4"/>
  </si>
  <si>
    <t>寄附先の所在地</t>
    <rPh sb="0" eb="2">
      <t>キフ</t>
    </rPh>
    <rPh sb="2" eb="3">
      <t>サキ</t>
    </rPh>
    <rPh sb="4" eb="7">
      <t>ショザイチ</t>
    </rPh>
    <phoneticPr fontId="3"/>
  </si>
  <si>
    <t>納税方法</t>
    <rPh sb="0" eb="2">
      <t>ノウゼイ</t>
    </rPh>
    <rPh sb="2" eb="4">
      <t>ホウホウ</t>
    </rPh>
    <phoneticPr fontId="3"/>
  </si>
  <si>
    <t>フリガナ</t>
    <phoneticPr fontId="3"/>
  </si>
  <si>
    <t>所得金額調整控除</t>
    <rPh sb="0" eb="2">
      <t>ショトク</t>
    </rPh>
    <rPh sb="2" eb="4">
      <t>キンガク</t>
    </rPh>
    <rPh sb="4" eb="6">
      <t>チョウセイ</t>
    </rPh>
    <rPh sb="6" eb="8">
      <t>コウジョ</t>
    </rPh>
    <phoneticPr fontId="4"/>
  </si>
  <si>
    <t>給与収入が850万を超えている方</t>
    <rPh sb="0" eb="2">
      <t>キュウヨ</t>
    </rPh>
    <rPh sb="2" eb="4">
      <t>シュウニュウ</t>
    </rPh>
    <rPh sb="8" eb="9">
      <t>マン</t>
    </rPh>
    <rPh sb="10" eb="11">
      <t>コ</t>
    </rPh>
    <rPh sb="15" eb="16">
      <t>カタ</t>
    </rPh>
    <phoneticPr fontId="3"/>
  </si>
  <si>
    <t>公的年金等に係る雑所得がある方</t>
    <rPh sb="0" eb="2">
      <t>コウテキ</t>
    </rPh>
    <rPh sb="2" eb="4">
      <t>ネンキン</t>
    </rPh>
    <rPh sb="4" eb="5">
      <t>トウ</t>
    </rPh>
    <rPh sb="6" eb="7">
      <t>カカ</t>
    </rPh>
    <rPh sb="8" eb="9">
      <t>ザツ</t>
    </rPh>
    <rPh sb="9" eb="11">
      <t>ショトク</t>
    </rPh>
    <rPh sb="14" eb="15">
      <t>カタ</t>
    </rPh>
    <phoneticPr fontId="3"/>
  </si>
  <si>
    <t>該当区分</t>
    <rPh sb="0" eb="2">
      <t>ガイトウ</t>
    </rPh>
    <rPh sb="2" eb="4">
      <t>クブン</t>
    </rPh>
    <phoneticPr fontId="3"/>
  </si>
  <si>
    <t>控除額</t>
    <rPh sb="0" eb="2">
      <t>コウジョ</t>
    </rPh>
    <rPh sb="2" eb="3">
      <t>ガク</t>
    </rPh>
    <phoneticPr fontId="3"/>
  </si>
  <si>
    <t>所得金額調整控除後の
給与所得</t>
    <rPh sb="0" eb="2">
      <t>ショトク</t>
    </rPh>
    <rPh sb="2" eb="4">
      <t>キンガク</t>
    </rPh>
    <rPh sb="4" eb="6">
      <t>チョウセイ</t>
    </rPh>
    <rPh sb="6" eb="8">
      <t>コウジョ</t>
    </rPh>
    <rPh sb="8" eb="9">
      <t>ゴ</t>
    </rPh>
    <rPh sb="11" eb="13">
      <t>キュウヨ</t>
    </rPh>
    <rPh sb="13" eb="15">
      <t>ショトク</t>
    </rPh>
    <phoneticPr fontId="3"/>
  </si>
  <si>
    <t>ガイドに戻る</t>
    <rPh sb="4" eb="5">
      <t>モド</t>
    </rPh>
    <phoneticPr fontId="3"/>
  </si>
  <si>
    <t>給与所得または雑所得（公的年金）以外の所得に係る市県民税の納税方法</t>
    <rPh sb="0" eb="2">
      <t>キュウヨ</t>
    </rPh>
    <rPh sb="2" eb="4">
      <t>ショトク</t>
    </rPh>
    <rPh sb="7" eb="8">
      <t>ザツ</t>
    </rPh>
    <rPh sb="8" eb="10">
      <t>ショトク</t>
    </rPh>
    <rPh sb="11" eb="13">
      <t>コウテキ</t>
    </rPh>
    <rPh sb="13" eb="15">
      <t>ネンキン</t>
    </rPh>
    <rPh sb="16" eb="18">
      <t>イガイ</t>
    </rPh>
    <rPh sb="19" eb="21">
      <t>ショトク</t>
    </rPh>
    <rPh sb="22" eb="23">
      <t>カカ</t>
    </rPh>
    <rPh sb="24" eb="28">
      <t>シケンミンゼイ</t>
    </rPh>
    <rPh sb="29" eb="31">
      <t>ノウゼイ</t>
    </rPh>
    <rPh sb="31" eb="33">
      <t>ホウホウ</t>
    </rPh>
    <phoneticPr fontId="4"/>
  </si>
  <si>
    <t>選択する</t>
    <rPh sb="0" eb="2">
      <t>センタク</t>
    </rPh>
    <phoneticPr fontId="3"/>
  </si>
  <si>
    <t>給与所得・雑所得（公的年金等）以外の所得に係る市県民税の納税方法を選択しますか？</t>
    <rPh sb="0" eb="2">
      <t>キュウヨ</t>
    </rPh>
    <rPh sb="2" eb="4">
      <t>ショトク</t>
    </rPh>
    <rPh sb="5" eb="8">
      <t>ザツショトク</t>
    </rPh>
    <rPh sb="9" eb="11">
      <t>コウテキ</t>
    </rPh>
    <rPh sb="11" eb="13">
      <t>ネンキン</t>
    </rPh>
    <rPh sb="13" eb="14">
      <t>トウ</t>
    </rPh>
    <rPh sb="15" eb="17">
      <t>イガイ</t>
    </rPh>
    <rPh sb="18" eb="20">
      <t>ショトク</t>
    </rPh>
    <rPh sb="21" eb="22">
      <t>カカ</t>
    </rPh>
    <rPh sb="23" eb="27">
      <t>シケンミンゼイ</t>
    </rPh>
    <rPh sb="28" eb="30">
      <t>ノウゼイ</t>
    </rPh>
    <rPh sb="30" eb="32">
      <t>ホウホウ</t>
    </rPh>
    <rPh sb="33" eb="35">
      <t>センタク</t>
    </rPh>
    <phoneticPr fontId="4"/>
  </si>
  <si>
    <t>⑥</t>
    <phoneticPr fontId="4"/>
  </si>
  <si>
    <t>納税方法の選択</t>
    <rPh sb="0" eb="2">
      <t>ノウゼイ</t>
    </rPh>
    <rPh sb="2" eb="4">
      <t>ホウホウ</t>
    </rPh>
    <rPh sb="5" eb="7">
      <t>センタク</t>
    </rPh>
    <phoneticPr fontId="3"/>
  </si>
  <si>
    <t>給与所得・雑所得（公的年金等）以外の所得に係る市県民税について、自分で納める、もしくは勤務先の給与から差し引く、いずれかを選択する場合</t>
    <rPh sb="0" eb="2">
      <t>キュウヨ</t>
    </rPh>
    <rPh sb="2" eb="4">
      <t>ショトク</t>
    </rPh>
    <rPh sb="5" eb="8">
      <t>ザツショトク</t>
    </rPh>
    <rPh sb="9" eb="11">
      <t>コウテキ</t>
    </rPh>
    <rPh sb="11" eb="13">
      <t>ネンキン</t>
    </rPh>
    <rPh sb="13" eb="14">
      <t>トウ</t>
    </rPh>
    <rPh sb="15" eb="17">
      <t>イガイ</t>
    </rPh>
    <rPh sb="18" eb="20">
      <t>ショトク</t>
    </rPh>
    <rPh sb="21" eb="22">
      <t>カカ</t>
    </rPh>
    <rPh sb="23" eb="27">
      <t>シケンミンゼイ</t>
    </rPh>
    <rPh sb="32" eb="34">
      <t>ジブン</t>
    </rPh>
    <rPh sb="35" eb="36">
      <t>オサ</t>
    </rPh>
    <rPh sb="43" eb="46">
      <t>キンムサキ</t>
    </rPh>
    <rPh sb="47" eb="49">
      <t>キュウヨ</t>
    </rPh>
    <rPh sb="51" eb="52">
      <t>サ</t>
    </rPh>
    <rPh sb="53" eb="54">
      <t>ヒ</t>
    </rPh>
    <rPh sb="61" eb="63">
      <t>センタク</t>
    </rPh>
    <rPh sb="65" eb="67">
      <t>バアイ</t>
    </rPh>
    <phoneticPr fontId="3"/>
  </si>
  <si>
    <t>別居の住所</t>
    <rPh sb="0" eb="2">
      <t>ベッキョ</t>
    </rPh>
    <rPh sb="3" eb="5">
      <t>ジュウショ</t>
    </rPh>
    <phoneticPr fontId="4"/>
  </si>
  <si>
    <t>事業専従者に関する事項</t>
    <rPh sb="0" eb="2">
      <t>ジギョウ</t>
    </rPh>
    <rPh sb="2" eb="5">
      <t>センジュウシャ</t>
    </rPh>
    <rPh sb="6" eb="7">
      <t>カン</t>
    </rPh>
    <rPh sb="9" eb="11">
      <t>ジコウ</t>
    </rPh>
    <phoneticPr fontId="4"/>
  </si>
  <si>
    <t>専従者控除額</t>
    <rPh sb="0" eb="3">
      <t>センジュウシャ</t>
    </rPh>
    <rPh sb="3" eb="5">
      <t>コウジョ</t>
    </rPh>
    <rPh sb="5" eb="6">
      <t>ガク</t>
    </rPh>
    <phoneticPr fontId="4"/>
  </si>
  <si>
    <t>従事月数</t>
    <rPh sb="0" eb="2">
      <t>ジュウジ</t>
    </rPh>
    <rPh sb="2" eb="3">
      <t>ツキ</t>
    </rPh>
    <rPh sb="3" eb="4">
      <t>スウ</t>
    </rPh>
    <phoneticPr fontId="4"/>
  </si>
  <si>
    <t>業　務</t>
    <rPh sb="0" eb="1">
      <t>ゴウ</t>
    </rPh>
    <rPh sb="2" eb="3">
      <t>ツトム</t>
    </rPh>
    <phoneticPr fontId="3"/>
  </si>
  <si>
    <r>
      <t xml:space="preserve">合　計
</t>
    </r>
    <r>
      <rPr>
        <sz val="8"/>
        <color indexed="8"/>
        <rFont val="ＭＳ 明朝"/>
        <family val="1"/>
        <charset val="128"/>
      </rPr>
      <t>(⑦+⑧+⑨)</t>
    </r>
    <rPh sb="0" eb="1">
      <t>ゴウ</t>
    </rPh>
    <rPh sb="2" eb="3">
      <t>ケイ</t>
    </rPh>
    <phoneticPr fontId="3"/>
  </si>
  <si>
    <t>⑪</t>
    <phoneticPr fontId="3"/>
  </si>
  <si>
    <t>⑫</t>
    <phoneticPr fontId="3"/>
  </si>
  <si>
    <t>シ</t>
    <phoneticPr fontId="4"/>
  </si>
  <si>
    <t>⑬</t>
    <phoneticPr fontId="3"/>
  </si>
  <si>
    <t>⑭</t>
    <phoneticPr fontId="3"/>
  </si>
  <si>
    <t>⑮</t>
    <phoneticPr fontId="3"/>
  </si>
  <si>
    <t>⑯</t>
    <phoneticPr fontId="3"/>
  </si>
  <si>
    <t>寡婦、ひとり親控除</t>
    <rPh sb="6" eb="7">
      <t>オヤ</t>
    </rPh>
    <phoneticPr fontId="4"/>
  </si>
  <si>
    <t>⑰～</t>
    <phoneticPr fontId="3"/>
  </si>
  <si>
    <t>　⑱</t>
    <phoneticPr fontId="3"/>
  </si>
  <si>
    <t>⑲～</t>
    <phoneticPr fontId="3"/>
  </si>
  <si>
    <t>　⑳</t>
    <phoneticPr fontId="3"/>
  </si>
  <si>
    <t>配偶者（特別）控除</t>
    <rPh sb="4" eb="6">
      <t>トクベツ</t>
    </rPh>
    <phoneticPr fontId="4"/>
  </si>
  <si>
    <t>㉓</t>
    <phoneticPr fontId="3"/>
  </si>
  <si>
    <t>㉔</t>
    <phoneticPr fontId="3"/>
  </si>
  <si>
    <t>㉕</t>
    <phoneticPr fontId="3"/>
  </si>
  <si>
    <t>㉖</t>
    <phoneticPr fontId="3"/>
  </si>
  <si>
    <t>⑬</t>
    <phoneticPr fontId="30"/>
  </si>
  <si>
    <t>氏名</t>
    <rPh sb="0" eb="2">
      <t>シメイ</t>
    </rPh>
    <phoneticPr fontId="3"/>
  </si>
  <si>
    <t>障害の
程度</t>
    <rPh sb="0" eb="2">
      <t>ショウガイ</t>
    </rPh>
    <rPh sb="4" eb="6">
      <t>テイド</t>
    </rPh>
    <phoneticPr fontId="3"/>
  </si>
  <si>
    <t>⑮</t>
    <phoneticPr fontId="4"/>
  </si>
  <si>
    <t xml:space="preserve">⑯
地震保険料控除
</t>
    <phoneticPr fontId="30"/>
  </si>
  <si>
    <t xml:space="preserve"> 寡婦控除、
 ひとり親控除、
 勤労学生控除</t>
    <rPh sb="3" eb="5">
      <t>コウジョ</t>
    </rPh>
    <rPh sb="11" eb="12">
      <t>オヤ</t>
    </rPh>
    <rPh sb="12" eb="14">
      <t>コウジョ</t>
    </rPh>
    <phoneticPr fontId="4"/>
  </si>
  <si>
    <t>⑰～⑲</t>
    <phoneticPr fontId="4"/>
  </si>
  <si>
    <t>⑱</t>
    <phoneticPr fontId="3"/>
  </si>
  <si>
    <t>⑰</t>
    <phoneticPr fontId="3"/>
  </si>
  <si>
    <t>寡婦控除</t>
    <rPh sb="0" eb="2">
      <t>カフ</t>
    </rPh>
    <rPh sb="2" eb="4">
      <t>コウジョ</t>
    </rPh>
    <phoneticPr fontId="3"/>
  </si>
  <si>
    <t>ひとり親
控除</t>
    <rPh sb="3" eb="4">
      <t>オヤ</t>
    </rPh>
    <rPh sb="5" eb="7">
      <t>コウジョ</t>
    </rPh>
    <phoneticPr fontId="3"/>
  </si>
  <si>
    <t>⑲</t>
    <phoneticPr fontId="3"/>
  </si>
  <si>
    <t>勤労学生控除</t>
    <rPh sb="0" eb="2">
      <t>キンロウ</t>
    </rPh>
    <rPh sb="2" eb="4">
      <t>ガクセイ</t>
    </rPh>
    <rPh sb="4" eb="6">
      <t>コウジョ</t>
    </rPh>
    <phoneticPr fontId="3"/>
  </si>
  <si>
    <t>（学校名）</t>
    <rPh sb="1" eb="4">
      <t>ガッコウメイ</t>
    </rPh>
    <phoneticPr fontId="3"/>
  </si>
  <si>
    <t>死別</t>
    <rPh sb="0" eb="2">
      <t>シベツ</t>
    </rPh>
    <phoneticPr fontId="3"/>
  </si>
  <si>
    <t>離婚</t>
    <rPh sb="0" eb="2">
      <t>リコン</t>
    </rPh>
    <phoneticPr fontId="3"/>
  </si>
  <si>
    <t>生死不明</t>
    <rPh sb="0" eb="2">
      <t>セイシ</t>
    </rPh>
    <rPh sb="2" eb="4">
      <t>フメイ</t>
    </rPh>
    <phoneticPr fontId="3"/>
  </si>
  <si>
    <t>未帰還</t>
    <rPh sb="0" eb="3">
      <t>ミキカン</t>
    </rPh>
    <phoneticPr fontId="3"/>
  </si>
  <si>
    <t>☑</t>
    <phoneticPr fontId="3"/>
  </si>
  <si>
    <t>☐</t>
    <phoneticPr fontId="3"/>
  </si>
  <si>
    <t xml:space="preserve"> 配偶者控除・
 配偶者特別控除・
 同一生計配偶者</t>
    <rPh sb="9" eb="12">
      <t>ハイグウシャ</t>
    </rPh>
    <rPh sb="12" eb="14">
      <t>トクベツ</t>
    </rPh>
    <rPh sb="14" eb="15">
      <t>ヒカエ</t>
    </rPh>
    <rPh sb="15" eb="16">
      <t>ジョ</t>
    </rPh>
    <phoneticPr fontId="30"/>
  </si>
  <si>
    <t>⑳</t>
    <phoneticPr fontId="4"/>
  </si>
  <si>
    <t>台帳番号</t>
    <rPh sb="0" eb="2">
      <t>ダイチョウ</t>
    </rPh>
    <rPh sb="2" eb="4">
      <t>バンゴウ</t>
    </rPh>
    <phoneticPr fontId="4"/>
  </si>
  <si>
    <t>記　入　不　要</t>
    <rPh sb="0" eb="1">
      <t>キ</t>
    </rPh>
    <rPh sb="2" eb="3">
      <t>ニュウ</t>
    </rPh>
    <rPh sb="4" eb="5">
      <t>フ</t>
    </rPh>
    <rPh sb="6" eb="7">
      <t>ヨウ</t>
    </rPh>
    <phoneticPr fontId="3"/>
  </si>
  <si>
    <t>業種又は職業</t>
    <rPh sb="0" eb="2">
      <t>ギョウシュ</t>
    </rPh>
    <rPh sb="2" eb="3">
      <t>マタ</t>
    </rPh>
    <rPh sb="4" eb="6">
      <t>ショクギョウ</t>
    </rPh>
    <phoneticPr fontId="3"/>
  </si>
  <si>
    <t>①</t>
    <phoneticPr fontId="4"/>
  </si>
  <si>
    <t>円</t>
    <rPh sb="0" eb="1">
      <t>エン</t>
    </rPh>
    <phoneticPr fontId="3"/>
  </si>
  <si>
    <t>同居・別居の区分</t>
    <rPh sb="0" eb="2">
      <t>ドウキョ</t>
    </rPh>
    <rPh sb="3" eb="5">
      <t>ベッキョ</t>
    </rPh>
    <rPh sb="6" eb="8">
      <t>クブン</t>
    </rPh>
    <phoneticPr fontId="3"/>
  </si>
  <si>
    <t>続柄</t>
    <rPh sb="0" eb="2">
      <t>ツヅキガラ</t>
    </rPh>
    <phoneticPr fontId="3"/>
  </si>
  <si>
    <t>医療費控除</t>
    <rPh sb="0" eb="3">
      <t>イリョウヒ</t>
    </rPh>
    <rPh sb="3" eb="5">
      <t>コウジョ</t>
    </rPh>
    <phoneticPr fontId="3"/>
  </si>
  <si>
    <t>－</t>
    <phoneticPr fontId="3"/>
  </si>
  <si>
    <t>発生年月日</t>
    <rPh sb="0" eb="2">
      <t>ハッセイ</t>
    </rPh>
    <rPh sb="2" eb="4">
      <t>ネンゲツ</t>
    </rPh>
    <rPh sb="4" eb="5">
      <t>ヒ</t>
    </rPh>
    <phoneticPr fontId="3"/>
  </si>
  <si>
    <t>無収入もしくは
非課税収入のみ</t>
    <rPh sb="0" eb="3">
      <t>ムシュウニュウ</t>
    </rPh>
    <rPh sb="8" eb="11">
      <t>ヒカゼイ</t>
    </rPh>
    <rPh sb="11" eb="13">
      <t>シュウニュウ</t>
    </rPh>
    <phoneticPr fontId="3"/>
  </si>
  <si>
    <t>無収入だった</t>
    <rPh sb="0" eb="3">
      <t>ムシュウニュウ</t>
    </rPh>
    <phoneticPr fontId="3"/>
  </si>
  <si>
    <t>非課税収入のみだった</t>
    <rPh sb="0" eb="3">
      <t>ヒカゼイ</t>
    </rPh>
    <rPh sb="3" eb="5">
      <t>シュウニュウ</t>
    </rPh>
    <phoneticPr fontId="3"/>
  </si>
  <si>
    <t>非課税収入・・・遺族年金、障害年金、雇用保険、傷病手当金、生活保護など</t>
    <rPh sb="0" eb="3">
      <t>ヒカゼイ</t>
    </rPh>
    <rPh sb="3" eb="5">
      <t>シュウニュウ</t>
    </rPh>
    <rPh sb="8" eb="10">
      <t>イゾク</t>
    </rPh>
    <rPh sb="10" eb="12">
      <t>ネンキン</t>
    </rPh>
    <rPh sb="13" eb="15">
      <t>ショウガイ</t>
    </rPh>
    <rPh sb="15" eb="17">
      <t>ネンキン</t>
    </rPh>
    <rPh sb="18" eb="20">
      <t>コヨウ</t>
    </rPh>
    <rPh sb="20" eb="22">
      <t>ホケン</t>
    </rPh>
    <rPh sb="23" eb="25">
      <t>ショウビョウ</t>
    </rPh>
    <rPh sb="25" eb="27">
      <t>テアテ</t>
    </rPh>
    <rPh sb="27" eb="28">
      <t>キン</t>
    </rPh>
    <rPh sb="29" eb="31">
      <t>セイカツ</t>
    </rPh>
    <rPh sb="31" eb="33">
      <t>ホゴ</t>
    </rPh>
    <phoneticPr fontId="3"/>
  </si>
  <si>
    <t>〇</t>
    <phoneticPr fontId="3"/>
  </si>
  <si>
    <t>次の者から扶養されていました。</t>
    <rPh sb="0" eb="1">
      <t>ツギ</t>
    </rPh>
    <rPh sb="2" eb="3">
      <t>モノ</t>
    </rPh>
    <rPh sb="5" eb="7">
      <t>フヨウ</t>
    </rPh>
    <phoneticPr fontId="3"/>
  </si>
  <si>
    <t>その他</t>
    <rPh sb="2" eb="3">
      <t>タ</t>
    </rPh>
    <phoneticPr fontId="3"/>
  </si>
  <si>
    <t>無収入の方、非課税収入のみの方の申告欄</t>
    <rPh sb="0" eb="3">
      <t>ムシュウニュウ</t>
    </rPh>
    <rPh sb="4" eb="5">
      <t>カタ</t>
    </rPh>
    <rPh sb="6" eb="9">
      <t>ヒカゼイ</t>
    </rPh>
    <rPh sb="9" eb="11">
      <t>シュウニュウ</t>
    </rPh>
    <rPh sb="14" eb="15">
      <t>カタ</t>
    </rPh>
    <rPh sb="16" eb="18">
      <t>シンコク</t>
    </rPh>
    <rPh sb="18" eb="19">
      <t>ラン</t>
    </rPh>
    <phoneticPr fontId="3"/>
  </si>
  <si>
    <t>無収入・非課税収入のみの方</t>
    <rPh sb="0" eb="3">
      <t>ムシュウニュウ</t>
    </rPh>
    <rPh sb="4" eb="7">
      <t>ヒカゼイ</t>
    </rPh>
    <rPh sb="7" eb="9">
      <t>シュウニュウ</t>
    </rPh>
    <rPh sb="12" eb="13">
      <t>カタ</t>
    </rPh>
    <phoneticPr fontId="4"/>
  </si>
  <si>
    <t>親族等から扶養されていました</t>
    <rPh sb="0" eb="2">
      <t>シンゾク</t>
    </rPh>
    <rPh sb="2" eb="3">
      <t>トウ</t>
    </rPh>
    <rPh sb="5" eb="7">
      <t>フヨウ</t>
    </rPh>
    <phoneticPr fontId="3"/>
  </si>
  <si>
    <t>理由</t>
    <rPh sb="0" eb="2">
      <t>リユウ</t>
    </rPh>
    <phoneticPr fontId="3"/>
  </si>
  <si>
    <t>該当・非該当</t>
    <rPh sb="0" eb="2">
      <t>ガイトウ</t>
    </rPh>
    <rPh sb="3" eb="6">
      <t>ヒガイトウ</t>
    </rPh>
    <phoneticPr fontId="3"/>
  </si>
  <si>
    <t>非課税収入のみでした。</t>
    <rPh sb="0" eb="3">
      <t>ヒカゼイ</t>
    </rPh>
    <rPh sb="3" eb="5">
      <t>シュウニュウ</t>
    </rPh>
    <phoneticPr fontId="3"/>
  </si>
  <si>
    <t>病気又は失業により無収入でした。</t>
    <rPh sb="0" eb="2">
      <t>ビョウキ</t>
    </rPh>
    <rPh sb="2" eb="3">
      <t>マタ</t>
    </rPh>
    <rPh sb="4" eb="6">
      <t>シツギョウ</t>
    </rPh>
    <rPh sb="9" eb="12">
      <t>ムシュウニュウ</t>
    </rPh>
    <rPh sb="10" eb="12">
      <t>シュウニュウ</t>
    </rPh>
    <phoneticPr fontId="3"/>
  </si>
  <si>
    <t>親族等の氏名</t>
    <rPh sb="0" eb="2">
      <t>シンゾク</t>
    </rPh>
    <rPh sb="2" eb="3">
      <t>トウ</t>
    </rPh>
    <rPh sb="4" eb="6">
      <t>シメイ</t>
    </rPh>
    <phoneticPr fontId="3"/>
  </si>
  <si>
    <t>その他（理由を入力）</t>
    <rPh sb="2" eb="3">
      <t>タ</t>
    </rPh>
    <rPh sb="4" eb="6">
      <t>リユウ</t>
    </rPh>
    <rPh sb="7" eb="9">
      <t>ニュウリョク</t>
    </rPh>
    <phoneticPr fontId="3"/>
  </si>
  <si>
    <t>ご自身が該当する欄を選択、入力してください。</t>
    <rPh sb="1" eb="3">
      <t>ジシン</t>
    </rPh>
    <rPh sb="4" eb="6">
      <t>ガイトウ</t>
    </rPh>
    <rPh sb="8" eb="9">
      <t>ラン</t>
    </rPh>
    <rPh sb="10" eb="12">
      <t>センタク</t>
    </rPh>
    <rPh sb="13" eb="15">
      <t>ニュウリョク</t>
    </rPh>
    <phoneticPr fontId="3"/>
  </si>
  <si>
    <t>所得にならない収入がありました。</t>
    <rPh sb="0" eb="2">
      <t>ショトク</t>
    </rPh>
    <rPh sb="7" eb="9">
      <t>シュウニュウ</t>
    </rPh>
    <phoneticPr fontId="3"/>
  </si>
  <si>
    <t>（氏名）</t>
    <rPh sb="1" eb="3">
      <t>シメイ</t>
    </rPh>
    <phoneticPr fontId="3"/>
  </si>
  <si>
    <t>（続柄）</t>
    <rPh sb="1" eb="3">
      <t>ツヅキガラ</t>
    </rPh>
    <phoneticPr fontId="3"/>
  </si>
  <si>
    <t>病気・失業により無収入でした。</t>
    <rPh sb="0" eb="2">
      <t>ビョウキ</t>
    </rPh>
    <rPh sb="3" eb="5">
      <t>シツギョウ</t>
    </rPh>
    <rPh sb="8" eb="11">
      <t>ムシュウニュウ</t>
    </rPh>
    <phoneticPr fontId="3"/>
  </si>
  <si>
    <t>（</t>
    <phoneticPr fontId="3"/>
  </si>
  <si>
    <t>）</t>
    <phoneticPr fontId="3"/>
  </si>
  <si>
    <t>☑</t>
    <phoneticPr fontId="3"/>
  </si>
  <si>
    <t>☐</t>
    <phoneticPr fontId="3"/>
  </si>
  <si>
    <t>⇒</t>
    <phoneticPr fontId="3"/>
  </si>
  <si>
    <t>遺族年金</t>
    <rPh sb="0" eb="2">
      <t>イゾク</t>
    </rPh>
    <rPh sb="2" eb="4">
      <t>ネンキン</t>
    </rPh>
    <phoneticPr fontId="3"/>
  </si>
  <si>
    <t>障害年金</t>
    <rPh sb="0" eb="2">
      <t>ショウガイ</t>
    </rPh>
    <rPh sb="2" eb="4">
      <t>ネンキン</t>
    </rPh>
    <phoneticPr fontId="3"/>
  </si>
  <si>
    <t>雇用保険</t>
    <rPh sb="0" eb="2">
      <t>コヨウ</t>
    </rPh>
    <rPh sb="2" eb="4">
      <t>ホケン</t>
    </rPh>
    <phoneticPr fontId="3"/>
  </si>
  <si>
    <t>傷病手当金</t>
    <rPh sb="0" eb="2">
      <t>ショウビョウ</t>
    </rPh>
    <rPh sb="2" eb="4">
      <t>テアテ</t>
    </rPh>
    <rPh sb="4" eb="5">
      <t>キン</t>
    </rPh>
    <phoneticPr fontId="3"/>
  </si>
  <si>
    <t>福祉年金</t>
    <rPh sb="0" eb="2">
      <t>フクシ</t>
    </rPh>
    <rPh sb="2" eb="4">
      <t>ネンキン</t>
    </rPh>
    <phoneticPr fontId="3"/>
  </si>
  <si>
    <t>公務扶助料</t>
    <rPh sb="0" eb="2">
      <t>コウム</t>
    </rPh>
    <rPh sb="2" eb="4">
      <t>フジョ</t>
    </rPh>
    <rPh sb="4" eb="5">
      <t>リョウ</t>
    </rPh>
    <phoneticPr fontId="3"/>
  </si>
  <si>
    <t>生活保護を受けていました。</t>
    <rPh sb="0" eb="2">
      <t>セイカツ</t>
    </rPh>
    <rPh sb="2" eb="4">
      <t>ホゴ</t>
    </rPh>
    <rPh sb="5" eb="6">
      <t>ウ</t>
    </rPh>
    <phoneticPr fontId="3"/>
  </si>
  <si>
    <t>その他</t>
    <rPh sb="2" eb="3">
      <t>タ</t>
    </rPh>
    <phoneticPr fontId="3"/>
  </si>
  <si>
    <t>給与から差し引き（特別徴収）</t>
    <phoneticPr fontId="3"/>
  </si>
  <si>
    <t>自分で納付（普通徴収）</t>
    <phoneticPr fontId="3"/>
  </si>
  <si>
    <t>①</t>
    <phoneticPr fontId="3"/>
  </si>
  <si>
    <t>給与支払者の名称</t>
    <rPh sb="0" eb="2">
      <t>キュウヨ</t>
    </rPh>
    <rPh sb="2" eb="4">
      <t>シハライ</t>
    </rPh>
    <rPh sb="4" eb="5">
      <t>シャ</t>
    </rPh>
    <rPh sb="6" eb="8">
      <t>メイショウ</t>
    </rPh>
    <phoneticPr fontId="3"/>
  </si>
  <si>
    <t>給与支払者の所在地</t>
    <rPh sb="0" eb="2">
      <t>キュウヨ</t>
    </rPh>
    <rPh sb="2" eb="4">
      <t>シハライ</t>
    </rPh>
    <rPh sb="4" eb="5">
      <t>シャ</t>
    </rPh>
    <rPh sb="6" eb="9">
      <t>ショザイチ</t>
    </rPh>
    <phoneticPr fontId="3"/>
  </si>
  <si>
    <t>支払金額</t>
    <rPh sb="0" eb="2">
      <t>シハライ</t>
    </rPh>
    <rPh sb="2" eb="4">
      <t>キンガク</t>
    </rPh>
    <phoneticPr fontId="3"/>
  </si>
  <si>
    <t>円</t>
    <rPh sb="0" eb="1">
      <t>エン</t>
    </rPh>
    <phoneticPr fontId="3"/>
  </si>
  <si>
    <t>⑤</t>
    <phoneticPr fontId="3"/>
  </si>
  <si>
    <t>事業（営業等）</t>
    <rPh sb="0" eb="2">
      <t>ジギョウ</t>
    </rPh>
    <rPh sb="3" eb="5">
      <t>エイギョウ</t>
    </rPh>
    <rPh sb="5" eb="6">
      <t>トウ</t>
    </rPh>
    <phoneticPr fontId="3"/>
  </si>
  <si>
    <t>事業（農業）</t>
    <rPh sb="0" eb="2">
      <t>ジギョウ</t>
    </rPh>
    <rPh sb="3" eb="5">
      <t>ノウギョウ</t>
    </rPh>
    <phoneticPr fontId="3"/>
  </si>
  <si>
    <t>不動産</t>
    <rPh sb="0" eb="3">
      <t>フドウサン</t>
    </rPh>
    <phoneticPr fontId="3"/>
  </si>
  <si>
    <t>②</t>
    <phoneticPr fontId="3"/>
  </si>
  <si>
    <t>③</t>
    <phoneticPr fontId="3"/>
  </si>
  <si>
    <t>④</t>
    <phoneticPr fontId="3"/>
  </si>
  <si>
    <t>⑥</t>
    <phoneticPr fontId="3"/>
  </si>
  <si>
    <t>種目</t>
    <rPh sb="0" eb="2">
      <t>シュモク</t>
    </rPh>
    <phoneticPr fontId="3"/>
  </si>
  <si>
    <t>業務に係る</t>
    <rPh sb="0" eb="2">
      <t>ギョウム</t>
    </rPh>
    <rPh sb="3" eb="4">
      <t>カカ</t>
    </rPh>
    <phoneticPr fontId="3"/>
  </si>
  <si>
    <t>所得の生ずる場所</t>
    <rPh sb="0" eb="2">
      <t>ショトク</t>
    </rPh>
    <rPh sb="3" eb="4">
      <t>ショウ</t>
    </rPh>
    <rPh sb="6" eb="8">
      <t>バショ</t>
    </rPh>
    <phoneticPr fontId="3"/>
  </si>
  <si>
    <t>収　入　金　額　等</t>
    <rPh sb="0" eb="3">
      <t>シュウニュウ</t>
    </rPh>
    <rPh sb="4" eb="7">
      <t>キンガク</t>
    </rPh>
    <rPh sb="8" eb="9">
      <t>トウ</t>
    </rPh>
    <phoneticPr fontId="4"/>
  </si>
  <si>
    <t>所　得　金　額</t>
    <rPh sb="0" eb="3">
      <t>ショトク</t>
    </rPh>
    <rPh sb="4" eb="7">
      <t>キンガク</t>
    </rPh>
    <phoneticPr fontId="4"/>
  </si>
  <si>
    <t>所得から差し引かれる金額</t>
    <rPh sb="0" eb="2">
      <t>ショトク</t>
    </rPh>
    <rPh sb="4" eb="7">
      <t>サシヒ</t>
    </rPh>
    <rPh sb="10" eb="12">
      <t>キンガク</t>
    </rPh>
    <phoneticPr fontId="4"/>
  </si>
  <si>
    <t>〇</t>
    <phoneticPr fontId="3"/>
  </si>
  <si>
    <t>〇 所得から差し引かれる金額に関する事項</t>
    <rPh sb="2" eb="4">
      <t>ショトク</t>
    </rPh>
    <rPh sb="6" eb="9">
      <t>サシヒ</t>
    </rPh>
    <rPh sb="12" eb="14">
      <t>キンガク</t>
    </rPh>
    <rPh sb="15" eb="16">
      <t>カン</t>
    </rPh>
    <rPh sb="18" eb="20">
      <t>ジコウ</t>
    </rPh>
    <phoneticPr fontId="4"/>
  </si>
  <si>
    <t>〇 給与所得の内訳</t>
    <phoneticPr fontId="4"/>
  </si>
  <si>
    <t>〇 事業・不動産所得に関する事項</t>
    <rPh sb="8" eb="10">
      <t>ショトク</t>
    </rPh>
    <rPh sb="11" eb="12">
      <t>カン</t>
    </rPh>
    <rPh sb="14" eb="16">
      <t>ジコウ</t>
    </rPh>
    <phoneticPr fontId="4"/>
  </si>
  <si>
    <t>〇 配当所得に関する事項</t>
    <rPh sb="7" eb="8">
      <t>カン</t>
    </rPh>
    <rPh sb="10" eb="12">
      <t>ジコウ</t>
    </rPh>
    <phoneticPr fontId="4"/>
  </si>
  <si>
    <t>〇 雑所得（公的年金等以外）に関する事項</t>
    <rPh sb="6" eb="8">
      <t>コウテキ</t>
    </rPh>
    <rPh sb="8" eb="10">
      <t>ネンキン</t>
    </rPh>
    <rPh sb="10" eb="11">
      <t>トウ</t>
    </rPh>
    <rPh sb="11" eb="13">
      <t>イガイ</t>
    </rPh>
    <rPh sb="15" eb="16">
      <t>カン</t>
    </rPh>
    <rPh sb="18" eb="20">
      <t>ジコウ</t>
    </rPh>
    <phoneticPr fontId="4"/>
  </si>
  <si>
    <t>〇 総合譲渡・一時所得の所得金額に関する事項</t>
    <rPh sb="12" eb="14">
      <t>ショトク</t>
    </rPh>
    <rPh sb="14" eb="16">
      <t>キンガク</t>
    </rPh>
    <rPh sb="17" eb="18">
      <t>カン</t>
    </rPh>
    <rPh sb="20" eb="22">
      <t>ジコウ</t>
    </rPh>
    <phoneticPr fontId="4"/>
  </si>
  <si>
    <t>〇 事業専従者に関する事項</t>
    <rPh sb="8" eb="9">
      <t>カン</t>
    </rPh>
    <rPh sb="11" eb="13">
      <t>ジコウ</t>
    </rPh>
    <phoneticPr fontId="4"/>
  </si>
  <si>
    <t>従事月数</t>
    <rPh sb="0" eb="2">
      <t>ジュウジ</t>
    </rPh>
    <rPh sb="2" eb="4">
      <t>ツキスウ</t>
    </rPh>
    <phoneticPr fontId="3"/>
  </si>
  <si>
    <t>生年月日</t>
    <rPh sb="0" eb="2">
      <t>セイネン</t>
    </rPh>
    <rPh sb="2" eb="4">
      <t>ガッピ</t>
    </rPh>
    <phoneticPr fontId="3"/>
  </si>
  <si>
    <t>個人番号</t>
    <rPh sb="0" eb="2">
      <t>コジン</t>
    </rPh>
    <rPh sb="2" eb="4">
      <t>バンゴウ</t>
    </rPh>
    <phoneticPr fontId="3"/>
  </si>
  <si>
    <t>続柄</t>
    <rPh sb="0" eb="2">
      <t>ツヅキガラ</t>
    </rPh>
    <phoneticPr fontId="3"/>
  </si>
  <si>
    <t>〇 別居の扶養親族等に関する事項</t>
    <rPh sb="5" eb="7">
      <t>フヨウ</t>
    </rPh>
    <rPh sb="7" eb="9">
      <t>シンゾク</t>
    </rPh>
    <phoneticPr fontId="4"/>
  </si>
  <si>
    <t>住所</t>
    <rPh sb="0" eb="2">
      <t>ジュウショ</t>
    </rPh>
    <phoneticPr fontId="3"/>
  </si>
  <si>
    <t>〇 寄附金に関する事項</t>
    <rPh sb="2" eb="5">
      <t>キフキン</t>
    </rPh>
    <phoneticPr fontId="4"/>
  </si>
  <si>
    <t>寄附先の名称</t>
    <rPh sb="0" eb="2">
      <t>キフ</t>
    </rPh>
    <rPh sb="2" eb="3">
      <t>サキ</t>
    </rPh>
    <rPh sb="4" eb="6">
      <t>メイショウ</t>
    </rPh>
    <phoneticPr fontId="3"/>
  </si>
  <si>
    <t>寄附先の所在地</t>
    <rPh sb="0" eb="2">
      <t>キフ</t>
    </rPh>
    <rPh sb="2" eb="3">
      <t>サキ</t>
    </rPh>
    <rPh sb="4" eb="7">
      <t>ショザイチ</t>
    </rPh>
    <phoneticPr fontId="3"/>
  </si>
  <si>
    <t>寄附金額</t>
    <rPh sb="0" eb="3">
      <t>キフキン</t>
    </rPh>
    <rPh sb="3" eb="4">
      <t>ガク</t>
    </rPh>
    <phoneticPr fontId="3"/>
  </si>
  <si>
    <t>1日</t>
    <rPh sb="1" eb="2">
      <t>ニチ</t>
    </rPh>
    <phoneticPr fontId="3"/>
  </si>
  <si>
    <t>配当の種類</t>
    <rPh sb="3" eb="4">
      <t>タネ</t>
    </rPh>
    <rPh sb="4" eb="5">
      <t>タグイ</t>
    </rPh>
    <phoneticPr fontId="4"/>
  </si>
  <si>
    <t>個人番号（マイナンバー）は入力できませんので、印刷後に手書きしてください。</t>
    <rPh sb="0" eb="2">
      <t>コジン</t>
    </rPh>
    <rPh sb="2" eb="4">
      <t>バンゴウ</t>
    </rPh>
    <rPh sb="13" eb="15">
      <t>ニュウリョク</t>
    </rPh>
    <rPh sb="23" eb="25">
      <t>インサツ</t>
    </rPh>
    <rPh sb="25" eb="26">
      <t>ゴ</t>
    </rPh>
    <rPh sb="27" eb="29">
      <t>テガ</t>
    </rPh>
    <phoneticPr fontId="3"/>
  </si>
  <si>
    <t>入力が完了したら、</t>
    <rPh sb="0" eb="2">
      <t>ニュウリョク</t>
    </rPh>
    <rPh sb="3" eb="5">
      <t>カンリョウ</t>
    </rPh>
    <phoneticPr fontId="3"/>
  </si>
  <si>
    <t>申告書（表）</t>
    <rPh sb="0" eb="3">
      <t>シンコクショ</t>
    </rPh>
    <rPh sb="4" eb="5">
      <t>オモテ</t>
    </rPh>
    <phoneticPr fontId="3"/>
  </si>
  <si>
    <t>と</t>
    <phoneticPr fontId="3"/>
  </si>
  <si>
    <t>申告書（裏）</t>
    <rPh sb="0" eb="3">
      <t>シンコクショ</t>
    </rPh>
    <rPh sb="4" eb="5">
      <t>ウラ</t>
    </rPh>
    <phoneticPr fontId="3"/>
  </si>
  <si>
    <t>別居の扶養親族、もしくは事業専従者はいますか？</t>
    <rPh sb="0" eb="2">
      <t>ベッキョ</t>
    </rPh>
    <rPh sb="3" eb="5">
      <t>フヨウ</t>
    </rPh>
    <rPh sb="5" eb="7">
      <t>シンゾク</t>
    </rPh>
    <rPh sb="12" eb="14">
      <t>ジギョウ</t>
    </rPh>
    <rPh sb="14" eb="17">
      <t>センジュウシャ</t>
    </rPh>
    <phoneticPr fontId="4"/>
  </si>
  <si>
    <t>いる</t>
    <phoneticPr fontId="3"/>
  </si>
  <si>
    <t>必要書類：収支内訳書</t>
    <rPh sb="0" eb="2">
      <t>ヒツヨウ</t>
    </rPh>
    <rPh sb="2" eb="4">
      <t>ショルイ</t>
    </rPh>
    <rPh sb="5" eb="7">
      <t>シュウシ</t>
    </rPh>
    <rPh sb="7" eb="10">
      <t>ウチワケショ</t>
    </rPh>
    <phoneticPr fontId="3"/>
  </si>
  <si>
    <t>農業</t>
    <rPh sb="0" eb="1">
      <t>ノウ</t>
    </rPh>
    <rPh sb="1" eb="2">
      <t>ギョウ</t>
    </rPh>
    <phoneticPr fontId="4"/>
  </si>
  <si>
    <t>必要書類：配当金の支払通知書、特定口座年間取引報告書など</t>
    <rPh sb="0" eb="2">
      <t>ヒツヨウ</t>
    </rPh>
    <rPh sb="2" eb="4">
      <t>ショルイ</t>
    </rPh>
    <rPh sb="5" eb="8">
      <t>ハイトウキン</t>
    </rPh>
    <rPh sb="9" eb="11">
      <t>シハライ</t>
    </rPh>
    <rPh sb="11" eb="14">
      <t>ツウチショ</t>
    </rPh>
    <rPh sb="15" eb="17">
      <t>トクテイ</t>
    </rPh>
    <rPh sb="17" eb="19">
      <t>コウザ</t>
    </rPh>
    <rPh sb="19" eb="21">
      <t>ネンカン</t>
    </rPh>
    <rPh sb="21" eb="23">
      <t>トリヒキ</t>
    </rPh>
    <rPh sb="23" eb="26">
      <t>ホウコクショ</t>
    </rPh>
    <phoneticPr fontId="3"/>
  </si>
  <si>
    <t>必要書類：給与所得の源泉徴収票
　　　　　源泉徴収票が無い場合は給与明細や給与支払証明書など</t>
    <rPh sb="0" eb="2">
      <t>ヒツヨウ</t>
    </rPh>
    <rPh sb="2" eb="4">
      <t>ショルイ</t>
    </rPh>
    <rPh sb="5" eb="7">
      <t>キュウヨ</t>
    </rPh>
    <rPh sb="7" eb="9">
      <t>ショトク</t>
    </rPh>
    <rPh sb="10" eb="12">
      <t>ゲンセン</t>
    </rPh>
    <rPh sb="12" eb="15">
      <t>チョウシュウヒョウ</t>
    </rPh>
    <rPh sb="21" eb="23">
      <t>ゲンセン</t>
    </rPh>
    <rPh sb="23" eb="26">
      <t>チョウシュウヒョウ</t>
    </rPh>
    <rPh sb="27" eb="28">
      <t>ナ</t>
    </rPh>
    <rPh sb="29" eb="31">
      <t>バアイ</t>
    </rPh>
    <rPh sb="32" eb="34">
      <t>キュウヨ</t>
    </rPh>
    <rPh sb="34" eb="36">
      <t>メイサイ</t>
    </rPh>
    <rPh sb="37" eb="39">
      <t>キュウヨ</t>
    </rPh>
    <rPh sb="39" eb="41">
      <t>シハライ</t>
    </rPh>
    <rPh sb="41" eb="44">
      <t>ショウメイショ</t>
    </rPh>
    <phoneticPr fontId="3"/>
  </si>
  <si>
    <t>必要書類：公的年金等の源泉徴収票
　　　　　報酬等の支払調書など支払金額がわかるもの
　　　　　必要経費があれば領収書や帳簿など内訳がわかるもの</t>
    <rPh sb="0" eb="2">
      <t>ヒツヨウ</t>
    </rPh>
    <rPh sb="2" eb="4">
      <t>ショルイ</t>
    </rPh>
    <rPh sb="5" eb="7">
      <t>コウテキ</t>
    </rPh>
    <rPh sb="7" eb="9">
      <t>ネンキン</t>
    </rPh>
    <rPh sb="9" eb="10">
      <t>トウ</t>
    </rPh>
    <rPh sb="11" eb="13">
      <t>ゲンセン</t>
    </rPh>
    <rPh sb="13" eb="16">
      <t>チョウシュウヒョウ</t>
    </rPh>
    <rPh sb="22" eb="24">
      <t>ホウシュウ</t>
    </rPh>
    <rPh sb="24" eb="25">
      <t>トウ</t>
    </rPh>
    <rPh sb="26" eb="28">
      <t>シハライ</t>
    </rPh>
    <rPh sb="28" eb="30">
      <t>チョウショ</t>
    </rPh>
    <rPh sb="32" eb="34">
      <t>シハライ</t>
    </rPh>
    <rPh sb="34" eb="36">
      <t>キンガク</t>
    </rPh>
    <rPh sb="48" eb="50">
      <t>ヒツヨウ</t>
    </rPh>
    <rPh sb="50" eb="52">
      <t>ケイヒ</t>
    </rPh>
    <rPh sb="56" eb="59">
      <t>リョウシュウショ</t>
    </rPh>
    <rPh sb="60" eb="62">
      <t>チョウボ</t>
    </rPh>
    <rPh sb="64" eb="66">
      <t>ウチワケ</t>
    </rPh>
    <phoneticPr fontId="3"/>
  </si>
  <si>
    <t>必要書類：支払通知書など支払金額、必要経費がわかるもの</t>
    <rPh sb="0" eb="2">
      <t>ヒツヨウ</t>
    </rPh>
    <rPh sb="2" eb="4">
      <t>ショルイ</t>
    </rPh>
    <rPh sb="5" eb="7">
      <t>シハライ</t>
    </rPh>
    <rPh sb="7" eb="10">
      <t>ツウチショ</t>
    </rPh>
    <rPh sb="12" eb="14">
      <t>シハライ</t>
    </rPh>
    <rPh sb="14" eb="16">
      <t>キンガク</t>
    </rPh>
    <rPh sb="17" eb="19">
      <t>ヒツヨウ</t>
    </rPh>
    <rPh sb="19" eb="21">
      <t>ケイヒ</t>
    </rPh>
    <phoneticPr fontId="3"/>
  </si>
  <si>
    <t>前年中に社会保険料（国民健康保険税、国民年金、介護保険料など）を支払った場合</t>
    <rPh sb="0" eb="3">
      <t>ゼンネンチュウ</t>
    </rPh>
    <rPh sb="4" eb="6">
      <t>シャカイ</t>
    </rPh>
    <rPh sb="6" eb="9">
      <t>ホケンリョウ</t>
    </rPh>
    <rPh sb="10" eb="12">
      <t>コクミン</t>
    </rPh>
    <rPh sb="12" eb="14">
      <t>ケンコウ</t>
    </rPh>
    <rPh sb="14" eb="16">
      <t>ホケン</t>
    </rPh>
    <rPh sb="16" eb="17">
      <t>ゼイ</t>
    </rPh>
    <rPh sb="18" eb="20">
      <t>コクミン</t>
    </rPh>
    <rPh sb="20" eb="22">
      <t>ネンキン</t>
    </rPh>
    <rPh sb="23" eb="25">
      <t>カイゴ</t>
    </rPh>
    <rPh sb="25" eb="27">
      <t>ホケン</t>
    </rPh>
    <rPh sb="27" eb="28">
      <t>リョウ</t>
    </rPh>
    <rPh sb="32" eb="34">
      <t>シハラ</t>
    </rPh>
    <rPh sb="36" eb="38">
      <t>バアイ</t>
    </rPh>
    <phoneticPr fontId="4"/>
  </si>
  <si>
    <t>必要書類：保険料控除証明書、支払証明書、領収書など</t>
    <rPh sb="0" eb="2">
      <t>ヒツヨウ</t>
    </rPh>
    <rPh sb="2" eb="4">
      <t>ショルイ</t>
    </rPh>
    <rPh sb="5" eb="8">
      <t>ホケンリョウ</t>
    </rPh>
    <rPh sb="8" eb="10">
      <t>コウジョ</t>
    </rPh>
    <rPh sb="10" eb="13">
      <t>ショウメイショ</t>
    </rPh>
    <rPh sb="14" eb="16">
      <t>シハライ</t>
    </rPh>
    <rPh sb="16" eb="19">
      <t>ショウメイショ</t>
    </rPh>
    <rPh sb="20" eb="23">
      <t>リョウシュウショ</t>
    </rPh>
    <phoneticPr fontId="3"/>
  </si>
  <si>
    <t>必要書類：掛金払込証明書など</t>
    <rPh sb="0" eb="2">
      <t>ヒツヨウ</t>
    </rPh>
    <rPh sb="2" eb="4">
      <t>ショルイ</t>
    </rPh>
    <rPh sb="5" eb="7">
      <t>カケキン</t>
    </rPh>
    <rPh sb="7" eb="9">
      <t>ハライコミ</t>
    </rPh>
    <rPh sb="9" eb="12">
      <t>ショウメイショ</t>
    </rPh>
    <phoneticPr fontId="3"/>
  </si>
  <si>
    <t>必要書類：生命保険料控除証明書</t>
    <rPh sb="0" eb="2">
      <t>ヒツヨウ</t>
    </rPh>
    <rPh sb="2" eb="4">
      <t>ショルイ</t>
    </rPh>
    <rPh sb="5" eb="7">
      <t>セイメイ</t>
    </rPh>
    <rPh sb="7" eb="10">
      <t>ホケンリョウ</t>
    </rPh>
    <rPh sb="10" eb="12">
      <t>コウジョ</t>
    </rPh>
    <rPh sb="12" eb="15">
      <t>ショウメイショ</t>
    </rPh>
    <phoneticPr fontId="3"/>
  </si>
  <si>
    <t>必要書類：地震保険料控除証明書</t>
    <rPh sb="0" eb="2">
      <t>ヒツヨウ</t>
    </rPh>
    <rPh sb="2" eb="4">
      <t>ショルイ</t>
    </rPh>
    <rPh sb="5" eb="7">
      <t>ジシン</t>
    </rPh>
    <rPh sb="7" eb="10">
      <t>ホケンリョウ</t>
    </rPh>
    <rPh sb="10" eb="12">
      <t>コウジョ</t>
    </rPh>
    <rPh sb="12" eb="15">
      <t>ショウメイショ</t>
    </rPh>
    <phoneticPr fontId="3"/>
  </si>
  <si>
    <t>必要書類：学生証など在学していることがわかる書類</t>
    <rPh sb="0" eb="2">
      <t>ヒツヨウ</t>
    </rPh>
    <rPh sb="2" eb="4">
      <t>ショルイ</t>
    </rPh>
    <rPh sb="5" eb="8">
      <t>ガクセイショウ</t>
    </rPh>
    <rPh sb="10" eb="12">
      <t>ザイガク</t>
    </rPh>
    <rPh sb="22" eb="24">
      <t>ショルイ</t>
    </rPh>
    <phoneticPr fontId="3"/>
  </si>
  <si>
    <t>必要書類：障害者手帳、療育手帳、市町村発行の障害者控除証明書など</t>
    <rPh sb="0" eb="2">
      <t>ヒツヨウ</t>
    </rPh>
    <rPh sb="2" eb="4">
      <t>ショルイ</t>
    </rPh>
    <rPh sb="5" eb="8">
      <t>ショウガイシャ</t>
    </rPh>
    <rPh sb="8" eb="10">
      <t>テチョウ</t>
    </rPh>
    <rPh sb="11" eb="13">
      <t>リョウイク</t>
    </rPh>
    <rPh sb="13" eb="15">
      <t>テチョウ</t>
    </rPh>
    <rPh sb="16" eb="19">
      <t>シチョウソン</t>
    </rPh>
    <rPh sb="19" eb="21">
      <t>ハッコウ</t>
    </rPh>
    <rPh sb="22" eb="25">
      <t>ショウガイシャ</t>
    </rPh>
    <rPh sb="25" eb="27">
      <t>コウジョ</t>
    </rPh>
    <rPh sb="27" eb="30">
      <t>ショウメイショ</t>
    </rPh>
    <phoneticPr fontId="3"/>
  </si>
  <si>
    <t>必要書類：罹災証明書など被害の程度がわかる書類
　　　　　災害関連支出（原状回復費用など）がわかる書類
　　　　　損失額の計算書</t>
    <rPh sb="0" eb="2">
      <t>ヒツヨウ</t>
    </rPh>
    <rPh sb="2" eb="4">
      <t>ショルイ</t>
    </rPh>
    <rPh sb="5" eb="7">
      <t>リサイ</t>
    </rPh>
    <rPh sb="7" eb="10">
      <t>ショウメイショ</t>
    </rPh>
    <rPh sb="12" eb="14">
      <t>ヒガイ</t>
    </rPh>
    <rPh sb="15" eb="17">
      <t>テイド</t>
    </rPh>
    <rPh sb="21" eb="23">
      <t>ショルイ</t>
    </rPh>
    <rPh sb="29" eb="31">
      <t>サイガイ</t>
    </rPh>
    <rPh sb="31" eb="33">
      <t>カンレン</t>
    </rPh>
    <rPh sb="33" eb="35">
      <t>シシュツ</t>
    </rPh>
    <rPh sb="36" eb="38">
      <t>ゲンジョウ</t>
    </rPh>
    <rPh sb="38" eb="40">
      <t>カイフク</t>
    </rPh>
    <rPh sb="40" eb="42">
      <t>ヒヨウ</t>
    </rPh>
    <rPh sb="49" eb="51">
      <t>ショルイ</t>
    </rPh>
    <rPh sb="57" eb="60">
      <t>ソンシツガク</t>
    </rPh>
    <rPh sb="61" eb="64">
      <t>ケイサンショ</t>
    </rPh>
    <phoneticPr fontId="3"/>
  </si>
  <si>
    <t>必要書類：医療費の明細書
　　　　　明細書に代えて保険者発行の医療費通知書を使用する場合は通知書原本</t>
    <rPh sb="0" eb="2">
      <t>ヒツヨウ</t>
    </rPh>
    <rPh sb="2" eb="4">
      <t>ショルイ</t>
    </rPh>
    <rPh sb="5" eb="8">
      <t>イリョウヒ</t>
    </rPh>
    <rPh sb="9" eb="12">
      <t>メイサイショ</t>
    </rPh>
    <rPh sb="18" eb="21">
      <t>メイサイショ</t>
    </rPh>
    <rPh sb="22" eb="23">
      <t>カ</t>
    </rPh>
    <rPh sb="25" eb="28">
      <t>ホケンシャ</t>
    </rPh>
    <rPh sb="28" eb="30">
      <t>ハッコウ</t>
    </rPh>
    <rPh sb="31" eb="34">
      <t>イリョウヒ</t>
    </rPh>
    <rPh sb="34" eb="37">
      <t>ツウチショ</t>
    </rPh>
    <rPh sb="38" eb="40">
      <t>シヨウ</t>
    </rPh>
    <rPh sb="42" eb="44">
      <t>バアイ</t>
    </rPh>
    <rPh sb="45" eb="48">
      <t>ツウチショ</t>
    </rPh>
    <rPh sb="48" eb="50">
      <t>ゲンポン</t>
    </rPh>
    <phoneticPr fontId="3"/>
  </si>
  <si>
    <t>必要書類：寄附金の受領証
　　　　　払込票控えの場合は寄附金募集要項の写し</t>
    <rPh sb="0" eb="2">
      <t>ヒツヨウ</t>
    </rPh>
    <rPh sb="2" eb="4">
      <t>ショルイ</t>
    </rPh>
    <rPh sb="5" eb="8">
      <t>キフキン</t>
    </rPh>
    <rPh sb="9" eb="11">
      <t>ジュリョウ</t>
    </rPh>
    <rPh sb="11" eb="12">
      <t>ショウ</t>
    </rPh>
    <rPh sb="18" eb="20">
      <t>ハライコミ</t>
    </rPh>
    <rPh sb="20" eb="21">
      <t>ヒョウ</t>
    </rPh>
    <rPh sb="21" eb="22">
      <t>ヒカ</t>
    </rPh>
    <rPh sb="24" eb="26">
      <t>バアイ</t>
    </rPh>
    <rPh sb="27" eb="30">
      <t>キフキン</t>
    </rPh>
    <rPh sb="30" eb="32">
      <t>ボシュウ</t>
    </rPh>
    <rPh sb="32" eb="34">
      <t>ヨウコウ</t>
    </rPh>
    <rPh sb="35" eb="36">
      <t>ウツ</t>
    </rPh>
    <phoneticPr fontId="3"/>
  </si>
  <si>
    <t>申告書（表）</t>
    <rPh sb="0" eb="3">
      <t>シンコクショ</t>
    </rPh>
    <rPh sb="4" eb="5">
      <t>オモテ</t>
    </rPh>
    <phoneticPr fontId="3"/>
  </si>
  <si>
    <t>と</t>
    <phoneticPr fontId="3"/>
  </si>
  <si>
    <t>申告書（裏）</t>
    <rPh sb="0" eb="3">
      <t>シンコクショ</t>
    </rPh>
    <rPh sb="4" eb="5">
      <t>ウラ</t>
    </rPh>
    <phoneticPr fontId="3"/>
  </si>
  <si>
    <t>のシートを印刷してください。</t>
    <rPh sb="5" eb="7">
      <t>インサツ</t>
    </rPh>
    <phoneticPr fontId="3"/>
  </si>
  <si>
    <t>※</t>
    <phoneticPr fontId="3"/>
  </si>
  <si>
    <r>
      <t xml:space="preserve">あなたが以下の要件をすべて満たす、勤労学生に該当する場合
</t>
    </r>
    <r>
      <rPr>
        <sz val="10"/>
        <rFont val="HG丸ｺﾞｼｯｸM-PRO"/>
        <family val="3"/>
        <charset val="128"/>
      </rPr>
      <t>①合計所得金額が7５万円以下
②勤労によらない所得（配当・不動産など）が１０万円以下である</t>
    </r>
    <rPh sb="4" eb="6">
      <t>イカ</t>
    </rPh>
    <rPh sb="7" eb="9">
      <t>ヨウケン</t>
    </rPh>
    <rPh sb="13" eb="14">
      <t>ミ</t>
    </rPh>
    <rPh sb="17" eb="19">
      <t>キンロウ</t>
    </rPh>
    <rPh sb="19" eb="21">
      <t>ガクセイ</t>
    </rPh>
    <rPh sb="22" eb="24">
      <t>ガイトウ</t>
    </rPh>
    <rPh sb="26" eb="28">
      <t>バアイ</t>
    </rPh>
    <rPh sb="30" eb="32">
      <t>ゴウケイ</t>
    </rPh>
    <rPh sb="32" eb="34">
      <t>ショトク</t>
    </rPh>
    <rPh sb="34" eb="36">
      <t>キンガク</t>
    </rPh>
    <rPh sb="39" eb="40">
      <t>マン</t>
    </rPh>
    <rPh sb="40" eb="41">
      <t>エン</t>
    </rPh>
    <rPh sb="41" eb="43">
      <t>イカ</t>
    </rPh>
    <rPh sb="45" eb="47">
      <t>キンロウ</t>
    </rPh>
    <rPh sb="52" eb="54">
      <t>ショトク</t>
    </rPh>
    <rPh sb="55" eb="57">
      <t>ハイトウ</t>
    </rPh>
    <rPh sb="58" eb="61">
      <t>フドウサン</t>
    </rPh>
    <rPh sb="67" eb="69">
      <t>マンエン</t>
    </rPh>
    <rPh sb="69" eb="71">
      <t>イカ</t>
    </rPh>
    <phoneticPr fontId="4"/>
  </si>
  <si>
    <t>令和</t>
    <rPh sb="0" eb="2">
      <t>レイワ</t>
    </rPh>
    <phoneticPr fontId="3"/>
  </si>
  <si>
    <t>年度　市民税・県民税（国民健康保険税）申告書　添付書類台紙</t>
    <rPh sb="0" eb="2">
      <t>ネンド</t>
    </rPh>
    <rPh sb="3" eb="6">
      <t>シミンゼイ</t>
    </rPh>
    <rPh sb="7" eb="10">
      <t>ケンミンゼイ</t>
    </rPh>
    <rPh sb="11" eb="13">
      <t>コクミン</t>
    </rPh>
    <rPh sb="13" eb="15">
      <t>ケンコウ</t>
    </rPh>
    <rPh sb="15" eb="17">
      <t>ホケン</t>
    </rPh>
    <rPh sb="17" eb="18">
      <t>ゼイ</t>
    </rPh>
    <rPh sb="19" eb="22">
      <t>シンコクショ</t>
    </rPh>
    <rPh sb="23" eb="25">
      <t>テンプ</t>
    </rPh>
    <rPh sb="25" eb="27">
      <t>ショルイ</t>
    </rPh>
    <rPh sb="27" eb="29">
      <t>ダイシ</t>
    </rPh>
    <phoneticPr fontId="3"/>
  </si>
  <si>
    <t>氏 名</t>
    <rPh sb="0" eb="1">
      <t>ウジ</t>
    </rPh>
    <rPh sb="2" eb="3">
      <t>ナ</t>
    </rPh>
    <phoneticPr fontId="3"/>
  </si>
  <si>
    <t>住 所</t>
    <rPh sb="0" eb="1">
      <t>ジュウ</t>
    </rPh>
    <rPh sb="2" eb="3">
      <t>ショ</t>
    </rPh>
    <phoneticPr fontId="3"/>
  </si>
  <si>
    <t>の　り　し　ろ</t>
    <phoneticPr fontId="3"/>
  </si>
  <si>
    <t>本　人　確　認　書　類　 （写）</t>
    <rPh sb="0" eb="1">
      <t>ホン</t>
    </rPh>
    <rPh sb="2" eb="3">
      <t>ヒト</t>
    </rPh>
    <rPh sb="4" eb="5">
      <t>アキラ</t>
    </rPh>
    <rPh sb="6" eb="7">
      <t>ニン</t>
    </rPh>
    <rPh sb="8" eb="9">
      <t>ショ</t>
    </rPh>
    <rPh sb="10" eb="11">
      <t>タグイ</t>
    </rPh>
    <rPh sb="14" eb="15">
      <t>ウツ</t>
    </rPh>
    <phoneticPr fontId="3"/>
  </si>
  <si>
    <t>※</t>
    <phoneticPr fontId="3"/>
  </si>
  <si>
    <t>◆　マイナンバーカード（個人番号カード）をお持ちの方</t>
    <rPh sb="12" eb="14">
      <t>コジン</t>
    </rPh>
    <rPh sb="14" eb="16">
      <t>バンゴウ</t>
    </rPh>
    <rPh sb="22" eb="23">
      <t>モ</t>
    </rPh>
    <rPh sb="25" eb="26">
      <t>カタ</t>
    </rPh>
    <phoneticPr fontId="3"/>
  </si>
  <si>
    <r>
      <t>申告書を提出する際には、</t>
    </r>
    <r>
      <rPr>
        <b/>
        <sz val="11"/>
        <color theme="1"/>
        <rFont val="游ゴシック"/>
        <family val="3"/>
        <charset val="128"/>
        <scheme val="minor"/>
      </rPr>
      <t xml:space="preserve">毎回、本人確認書類の提示又はコピーの添付 </t>
    </r>
    <r>
      <rPr>
        <sz val="11"/>
        <color theme="1"/>
        <rFont val="游ゴシック"/>
        <family val="2"/>
        <charset val="128"/>
        <scheme val="minor"/>
      </rPr>
      <t>が必要です。</t>
    </r>
    <rPh sb="0" eb="3">
      <t>シンコクショ</t>
    </rPh>
    <rPh sb="4" eb="6">
      <t>テイシュツ</t>
    </rPh>
    <rPh sb="8" eb="9">
      <t>サイ</t>
    </rPh>
    <rPh sb="12" eb="14">
      <t>マイカイ</t>
    </rPh>
    <rPh sb="15" eb="17">
      <t>ホンニン</t>
    </rPh>
    <rPh sb="17" eb="19">
      <t>カクニン</t>
    </rPh>
    <rPh sb="19" eb="21">
      <t>ショルイ</t>
    </rPh>
    <rPh sb="22" eb="24">
      <t>テイジ</t>
    </rPh>
    <rPh sb="24" eb="25">
      <t>マタ</t>
    </rPh>
    <rPh sb="30" eb="32">
      <t>テンプ</t>
    </rPh>
    <rPh sb="34" eb="36">
      <t>ヒツヨウ</t>
    </rPh>
    <phoneticPr fontId="3"/>
  </si>
  <si>
    <t>マイナンバーカードのコピー（表面と裏面）を貼ってください。</t>
    <rPh sb="14" eb="15">
      <t>オモテ</t>
    </rPh>
    <rPh sb="15" eb="16">
      <t>メン</t>
    </rPh>
    <rPh sb="17" eb="19">
      <t>ウラメン</t>
    </rPh>
    <rPh sb="21" eb="22">
      <t>ハ</t>
    </rPh>
    <phoneticPr fontId="3"/>
  </si>
  <si>
    <t>◆　マイナンバーカードをお持ちでない方</t>
    <rPh sb="13" eb="14">
      <t>モ</t>
    </rPh>
    <rPh sb="18" eb="19">
      <t>カタ</t>
    </rPh>
    <phoneticPr fontId="3"/>
  </si>
  <si>
    <t>「番号確認書類」のコピーと「身元確認書類」のコピーを貼ってください。</t>
    <rPh sb="1" eb="3">
      <t>バンゴウ</t>
    </rPh>
    <rPh sb="3" eb="5">
      <t>カクニン</t>
    </rPh>
    <rPh sb="5" eb="7">
      <t>ショルイ</t>
    </rPh>
    <rPh sb="14" eb="16">
      <t>ミモト</t>
    </rPh>
    <rPh sb="16" eb="18">
      <t>カクニン</t>
    </rPh>
    <rPh sb="18" eb="20">
      <t>ショルイ</t>
    </rPh>
    <rPh sb="26" eb="27">
      <t>ハ</t>
    </rPh>
    <phoneticPr fontId="3"/>
  </si>
  <si>
    <t>番　号　確　認　書　類</t>
    <rPh sb="0" eb="1">
      <t>バン</t>
    </rPh>
    <rPh sb="2" eb="3">
      <t>ゴウ</t>
    </rPh>
    <rPh sb="4" eb="5">
      <t>アキラ</t>
    </rPh>
    <rPh sb="6" eb="7">
      <t>ニン</t>
    </rPh>
    <rPh sb="8" eb="9">
      <t>ショ</t>
    </rPh>
    <rPh sb="10" eb="11">
      <t>タグイ</t>
    </rPh>
    <phoneticPr fontId="3"/>
  </si>
  <si>
    <t>身　元　確　認　書　類</t>
    <rPh sb="0" eb="1">
      <t>ミ</t>
    </rPh>
    <rPh sb="2" eb="3">
      <t>モト</t>
    </rPh>
    <rPh sb="4" eb="5">
      <t>アキラ</t>
    </rPh>
    <rPh sb="6" eb="7">
      <t>ニン</t>
    </rPh>
    <rPh sb="8" eb="9">
      <t>ショ</t>
    </rPh>
    <rPh sb="10" eb="11">
      <t>タグイ</t>
    </rPh>
    <phoneticPr fontId="3"/>
  </si>
  <si>
    <t>≪ご本人のマイナンバーがわかる書類≫
・通知カードのコピー
・マイナンバー記載の住民票のコピー
　　　　　　　　　　　　いずれか１つ</t>
    <rPh sb="2" eb="4">
      <t>ホンニン</t>
    </rPh>
    <rPh sb="15" eb="17">
      <t>ショルイ</t>
    </rPh>
    <rPh sb="21" eb="23">
      <t>ツウチ</t>
    </rPh>
    <rPh sb="38" eb="40">
      <t>キサイ</t>
    </rPh>
    <rPh sb="41" eb="44">
      <t>ジュウミンヒョウ</t>
    </rPh>
    <phoneticPr fontId="3"/>
  </si>
  <si>
    <t>≪記載したマイナンバーの持ち主であることを確認できる書類≫
・運転免許証　・保険証
・パスポート　・障害者手帳
・在留カード
　　　　　　　などいずれか１つのコピー</t>
    <rPh sb="1" eb="3">
      <t>キサイ</t>
    </rPh>
    <rPh sb="12" eb="13">
      <t>モ</t>
    </rPh>
    <rPh sb="14" eb="15">
      <t>ヌシ</t>
    </rPh>
    <rPh sb="21" eb="23">
      <t>カクニン</t>
    </rPh>
    <rPh sb="26" eb="28">
      <t>ショルイ</t>
    </rPh>
    <rPh sb="31" eb="33">
      <t>ウンテン</t>
    </rPh>
    <rPh sb="33" eb="36">
      <t>メンキョショウ</t>
    </rPh>
    <rPh sb="38" eb="41">
      <t>ホケンショウ</t>
    </rPh>
    <rPh sb="50" eb="53">
      <t>ショウガイシャ</t>
    </rPh>
    <rPh sb="53" eb="55">
      <t>テチョウ</t>
    </rPh>
    <rPh sb="57" eb="59">
      <t>ザイリュウ</t>
    </rPh>
    <phoneticPr fontId="3"/>
  </si>
  <si>
    <t>⑧</t>
    <phoneticPr fontId="3"/>
  </si>
  <si>
    <t>⑦</t>
    <phoneticPr fontId="3"/>
  </si>
  <si>
    <t>寄 附 金 控 除 関 係 書 類</t>
    <rPh sb="0" eb="1">
      <t>ヤドリキ</t>
    </rPh>
    <rPh sb="2" eb="3">
      <t>フ</t>
    </rPh>
    <rPh sb="4" eb="5">
      <t>カネ</t>
    </rPh>
    <rPh sb="6" eb="7">
      <t>ヒカエ</t>
    </rPh>
    <rPh sb="8" eb="9">
      <t>ジョ</t>
    </rPh>
    <rPh sb="10" eb="11">
      <t>カン</t>
    </rPh>
    <rPh sb="12" eb="13">
      <t>カカリ</t>
    </rPh>
    <rPh sb="14" eb="15">
      <t>ショ</t>
    </rPh>
    <rPh sb="16" eb="17">
      <t>タグイ</t>
    </rPh>
    <phoneticPr fontId="3"/>
  </si>
  <si>
    <t>地 震 保 険 料 控 除 関 係 書 類</t>
    <rPh sb="0" eb="1">
      <t>チ</t>
    </rPh>
    <rPh sb="2" eb="3">
      <t>シン</t>
    </rPh>
    <rPh sb="4" eb="5">
      <t>タモツ</t>
    </rPh>
    <rPh sb="6" eb="7">
      <t>ケン</t>
    </rPh>
    <rPh sb="8" eb="9">
      <t>リョウ</t>
    </rPh>
    <rPh sb="10" eb="11">
      <t>ヒカエ</t>
    </rPh>
    <rPh sb="12" eb="13">
      <t>ジョ</t>
    </rPh>
    <rPh sb="14" eb="15">
      <t>カン</t>
    </rPh>
    <rPh sb="16" eb="17">
      <t>カカリ</t>
    </rPh>
    <rPh sb="18" eb="19">
      <t>ショ</t>
    </rPh>
    <rPh sb="20" eb="21">
      <t>タグイ</t>
    </rPh>
    <phoneticPr fontId="3"/>
  </si>
  <si>
    <t>生 命 保 険 料 控 除 関 係 書 類</t>
    <rPh sb="0" eb="1">
      <t>セイ</t>
    </rPh>
    <rPh sb="2" eb="3">
      <t>イノチ</t>
    </rPh>
    <rPh sb="4" eb="5">
      <t>タモツ</t>
    </rPh>
    <rPh sb="6" eb="7">
      <t>ケン</t>
    </rPh>
    <rPh sb="8" eb="9">
      <t>リョウ</t>
    </rPh>
    <rPh sb="10" eb="11">
      <t>ヒカエ</t>
    </rPh>
    <rPh sb="12" eb="13">
      <t>ジョ</t>
    </rPh>
    <rPh sb="14" eb="15">
      <t>カン</t>
    </rPh>
    <rPh sb="16" eb="17">
      <t>カカリ</t>
    </rPh>
    <rPh sb="18" eb="19">
      <t>ショ</t>
    </rPh>
    <rPh sb="20" eb="21">
      <t>タグイ</t>
    </rPh>
    <phoneticPr fontId="3"/>
  </si>
  <si>
    <t>控 除 関 係 書 類</t>
    <rPh sb="0" eb="1">
      <t>ヒカエ</t>
    </rPh>
    <rPh sb="2" eb="3">
      <t>ジョ</t>
    </rPh>
    <rPh sb="4" eb="5">
      <t>カン</t>
    </rPh>
    <rPh sb="6" eb="7">
      <t>カカリ</t>
    </rPh>
    <rPh sb="8" eb="9">
      <t>ショ</t>
    </rPh>
    <rPh sb="10" eb="11">
      <t>タグイ</t>
    </rPh>
    <phoneticPr fontId="3"/>
  </si>
  <si>
    <t>社会保険料
小規模企業共済等掛金</t>
    <rPh sb="0" eb="2">
      <t>シャカイ</t>
    </rPh>
    <rPh sb="2" eb="5">
      <t>ホケンリョウ</t>
    </rPh>
    <rPh sb="6" eb="9">
      <t>ショウキボ</t>
    </rPh>
    <rPh sb="9" eb="11">
      <t>キギョウ</t>
    </rPh>
    <rPh sb="11" eb="13">
      <t>キョウサイ</t>
    </rPh>
    <rPh sb="13" eb="14">
      <t>トウ</t>
    </rPh>
    <rPh sb="14" eb="15">
      <t>カ</t>
    </rPh>
    <rPh sb="15" eb="16">
      <t>キン</t>
    </rPh>
    <phoneticPr fontId="3"/>
  </si>
  <si>
    <t>のりしろで貼りきれない大きな添付書類の端をここに貼ってください</t>
    <rPh sb="5" eb="6">
      <t>ハ</t>
    </rPh>
    <rPh sb="11" eb="12">
      <t>オオ</t>
    </rPh>
    <rPh sb="14" eb="16">
      <t>テンプ</t>
    </rPh>
    <rPh sb="16" eb="18">
      <t>ショルイ</t>
    </rPh>
    <rPh sb="19" eb="20">
      <t>ハシ</t>
    </rPh>
    <rPh sb="24" eb="25">
      <t>ハ</t>
    </rPh>
    <phoneticPr fontId="3"/>
  </si>
  <si>
    <t>⑨</t>
    <phoneticPr fontId="3"/>
  </si>
  <si>
    <t>⑩</t>
    <phoneticPr fontId="3"/>
  </si>
  <si>
    <t>（表面）</t>
    <rPh sb="1" eb="2">
      <t>オモテ</t>
    </rPh>
    <rPh sb="2" eb="3">
      <t>メン</t>
    </rPh>
    <phoneticPr fontId="3"/>
  </si>
  <si>
    <t>（裏面）</t>
    <rPh sb="1" eb="2">
      <t>ウラ</t>
    </rPh>
    <rPh sb="2" eb="3">
      <t>メン</t>
    </rPh>
    <phoneticPr fontId="3"/>
  </si>
  <si>
    <t>入力が終わった後の流れ</t>
    <rPh sb="0" eb="2">
      <t>ニュウリョク</t>
    </rPh>
    <rPh sb="3" eb="4">
      <t>オ</t>
    </rPh>
    <rPh sb="7" eb="8">
      <t>アト</t>
    </rPh>
    <rPh sb="9" eb="10">
      <t>ナガ</t>
    </rPh>
    <phoneticPr fontId="3"/>
  </si>
  <si>
    <t>添付台紙</t>
    <rPh sb="0" eb="2">
      <t>テンプ</t>
    </rPh>
    <rPh sb="2" eb="4">
      <t>ダイシ</t>
    </rPh>
    <phoneticPr fontId="3"/>
  </si>
  <si>
    <t>マイナンバーを確認するため、マイナンバーがわかる書類のコピーを添付台紙に貼り付けてください。</t>
    <rPh sb="31" eb="33">
      <t>テンプ</t>
    </rPh>
    <rPh sb="33" eb="35">
      <t>ダイシ</t>
    </rPh>
    <rPh sb="36" eb="37">
      <t>ハ</t>
    </rPh>
    <rPh sb="38" eb="39">
      <t>ツ</t>
    </rPh>
    <phoneticPr fontId="3"/>
  </si>
  <si>
    <t>〒835-8601　福岡県みやま市瀬高町小川５番地　　みやま市役所　税務課　市民税係　宛</t>
    <rPh sb="10" eb="13">
      <t>フクオカケン</t>
    </rPh>
    <rPh sb="16" eb="17">
      <t>シ</t>
    </rPh>
    <rPh sb="17" eb="20">
      <t>セタカマチ</t>
    </rPh>
    <rPh sb="20" eb="22">
      <t>オガワ</t>
    </rPh>
    <rPh sb="23" eb="25">
      <t>バンチ</t>
    </rPh>
    <rPh sb="30" eb="33">
      <t>シヤクショ</t>
    </rPh>
    <rPh sb="34" eb="37">
      <t>ゼイムカ</t>
    </rPh>
    <rPh sb="38" eb="41">
      <t>シミンゼイ</t>
    </rPh>
    <rPh sb="41" eb="42">
      <t>ガカリ</t>
    </rPh>
    <rPh sb="43" eb="44">
      <t>アテ</t>
    </rPh>
    <phoneticPr fontId="3"/>
  </si>
  <si>
    <t>㋑</t>
    <phoneticPr fontId="3"/>
  </si>
  <si>
    <t>㋺</t>
    <phoneticPr fontId="3"/>
  </si>
  <si>
    <t>㋩</t>
    <phoneticPr fontId="3"/>
  </si>
  <si>
    <t>㋥</t>
    <phoneticPr fontId="30"/>
  </si>
  <si>
    <t>合計　㋑+〔(㋺+㋩)×1/2〕</t>
    <phoneticPr fontId="30"/>
  </si>
  <si>
    <t>　右の㋥の金額を表面の⑪の所得金額欄へ記入してください。</t>
    <phoneticPr fontId="3"/>
  </si>
  <si>
    <t>申告書および添付台紙を、下記の提出先まで郵送もしくは窓口へ持参してください。</t>
    <rPh sb="0" eb="3">
      <t>シンコクショ</t>
    </rPh>
    <rPh sb="6" eb="8">
      <t>テンプ</t>
    </rPh>
    <rPh sb="8" eb="10">
      <t>ダイシ</t>
    </rPh>
    <rPh sb="12" eb="14">
      <t>カキ</t>
    </rPh>
    <rPh sb="15" eb="17">
      <t>テイシュツ</t>
    </rPh>
    <rPh sb="17" eb="18">
      <t>サキ</t>
    </rPh>
    <rPh sb="20" eb="22">
      <t>ユウソウ</t>
    </rPh>
    <rPh sb="26" eb="28">
      <t>マドグチ</t>
    </rPh>
    <rPh sb="29" eb="31">
      <t>ジサン</t>
    </rPh>
    <phoneticPr fontId="3"/>
  </si>
  <si>
    <t>提出先</t>
    <rPh sb="0" eb="2">
      <t>テイシュツ</t>
    </rPh>
    <rPh sb="2" eb="3">
      <t>サキ</t>
    </rPh>
    <phoneticPr fontId="3"/>
  </si>
  <si>
    <t>印刷した申告書に、マイナンバー（個人番号）を手書きで記入してください。</t>
    <rPh sb="0" eb="2">
      <t>インサツ</t>
    </rPh>
    <rPh sb="4" eb="7">
      <t>シンコクショ</t>
    </rPh>
    <rPh sb="16" eb="18">
      <t>コジン</t>
    </rPh>
    <rPh sb="18" eb="20">
      <t>バンゴウ</t>
    </rPh>
    <rPh sb="22" eb="24">
      <t>テガ</t>
    </rPh>
    <rPh sb="26" eb="28">
      <t>キニュウ</t>
    </rPh>
    <phoneticPr fontId="3"/>
  </si>
  <si>
    <t>添付書類がある方は、添付台紙に貼り付けてください。</t>
    <rPh sb="0" eb="2">
      <t>テンプ</t>
    </rPh>
    <rPh sb="2" eb="4">
      <t>ショルイ</t>
    </rPh>
    <rPh sb="7" eb="8">
      <t>カタ</t>
    </rPh>
    <rPh sb="10" eb="12">
      <t>テンプ</t>
    </rPh>
    <rPh sb="12" eb="14">
      <t>ダイシ</t>
    </rPh>
    <rPh sb="15" eb="16">
      <t>ハ</t>
    </rPh>
    <rPh sb="17" eb="18">
      <t>ツ</t>
    </rPh>
    <phoneticPr fontId="3"/>
  </si>
  <si>
    <t>総合譲渡、分離譲渡、分離配当、先物取引、山林、退職所得、繰越損失がある場合には対応しておりません。</t>
    <rPh sb="0" eb="2">
      <t>ソウゴウ</t>
    </rPh>
    <rPh sb="2" eb="4">
      <t>ジョウト</t>
    </rPh>
    <rPh sb="5" eb="7">
      <t>ブンリ</t>
    </rPh>
    <rPh sb="7" eb="9">
      <t>ジョウト</t>
    </rPh>
    <rPh sb="10" eb="12">
      <t>ブンリ</t>
    </rPh>
    <rPh sb="12" eb="14">
      <t>ハイトウ</t>
    </rPh>
    <rPh sb="15" eb="17">
      <t>サキモノ</t>
    </rPh>
    <rPh sb="17" eb="19">
      <t>トリヒキ</t>
    </rPh>
    <rPh sb="20" eb="22">
      <t>サンリン</t>
    </rPh>
    <rPh sb="23" eb="25">
      <t>タイショク</t>
    </rPh>
    <rPh sb="25" eb="27">
      <t>ショトク</t>
    </rPh>
    <rPh sb="28" eb="30">
      <t>クリコシ</t>
    </rPh>
    <rPh sb="30" eb="32">
      <t>ソンシツ</t>
    </rPh>
    <rPh sb="35" eb="37">
      <t>バアイ</t>
    </rPh>
    <rPh sb="39" eb="41">
      <t>タイオウ</t>
    </rPh>
    <phoneticPr fontId="5"/>
  </si>
  <si>
    <t>㉑</t>
    <phoneticPr fontId="3"/>
  </si>
  <si>
    <t>㉒</t>
    <phoneticPr fontId="3"/>
  </si>
  <si>
    <t>⑬から㉓までの計</t>
    <rPh sb="7" eb="8">
      <t>ケイ</t>
    </rPh>
    <phoneticPr fontId="4"/>
  </si>
  <si>
    <t>㉗</t>
    <phoneticPr fontId="3"/>
  </si>
  <si>
    <t>（㉔＋㉕＋㉖）</t>
    <phoneticPr fontId="30"/>
  </si>
  <si>
    <t>㉑</t>
    <phoneticPr fontId="4"/>
  </si>
  <si>
    <t>㉒</t>
    <phoneticPr fontId="30"/>
  </si>
  <si>
    <t>㉖</t>
    <phoneticPr fontId="4"/>
  </si>
  <si>
    <t>のシートを印刷して提出してください。電子送信はできません。</t>
    <rPh sb="5" eb="7">
      <t>インサツ</t>
    </rPh>
    <rPh sb="9" eb="11">
      <t>テイシュツ</t>
    </rPh>
    <rPh sb="18" eb="20">
      <t>デンシ</t>
    </rPh>
    <rPh sb="20" eb="22">
      <t>ソウシン</t>
    </rPh>
    <phoneticPr fontId="3"/>
  </si>
  <si>
    <t>本人確認のため、申告する方の本人確認書類（マイナンバーカード表面、運転免許証など）のコピーを添付台紙に貼り付けてください。</t>
    <rPh sb="0" eb="2">
      <t>ホンニン</t>
    </rPh>
    <rPh sb="2" eb="4">
      <t>カクニン</t>
    </rPh>
    <rPh sb="8" eb="10">
      <t>シンコク</t>
    </rPh>
    <rPh sb="12" eb="13">
      <t>カタ</t>
    </rPh>
    <rPh sb="14" eb="16">
      <t>ホンニン</t>
    </rPh>
    <rPh sb="16" eb="18">
      <t>カクニン</t>
    </rPh>
    <rPh sb="18" eb="20">
      <t>ショルイ</t>
    </rPh>
    <rPh sb="30" eb="31">
      <t>オモテ</t>
    </rPh>
    <rPh sb="31" eb="32">
      <t>メン</t>
    </rPh>
    <rPh sb="33" eb="35">
      <t>ウンテン</t>
    </rPh>
    <rPh sb="35" eb="38">
      <t>メンキョショウ</t>
    </rPh>
    <rPh sb="46" eb="48">
      <t>テンプ</t>
    </rPh>
    <rPh sb="48" eb="50">
      <t>ダイシ</t>
    </rPh>
    <rPh sb="51" eb="52">
      <t>ハ</t>
    </rPh>
    <rPh sb="53" eb="54">
      <t>ツ</t>
    </rPh>
    <phoneticPr fontId="3"/>
  </si>
  <si>
    <t>　右上の㋑の金額を表面のコに、㋺の金額を表面のサに、㋩の金額を表面のシに記入してください。</t>
    <phoneticPr fontId="30"/>
  </si>
  <si>
    <t>令和　年　月　日</t>
    <rPh sb="0" eb="2">
      <t>レイワ</t>
    </rPh>
    <rPh sb="3" eb="4">
      <t>ネン</t>
    </rPh>
    <rPh sb="5" eb="6">
      <t>ツキ</t>
    </rPh>
    <rPh sb="7" eb="8">
      <t>ヒ</t>
    </rPh>
    <phoneticPr fontId="3"/>
  </si>
  <si>
    <t>申告する年度を入力してください。</t>
    <rPh sb="4" eb="6">
      <t>ネンド</t>
    </rPh>
    <rPh sb="7" eb="9">
      <t>ニュウリョク</t>
    </rPh>
    <phoneticPr fontId="4"/>
  </si>
  <si>
    <t>申告年度</t>
    <rPh sb="0" eb="2">
      <t>シンコク</t>
    </rPh>
    <rPh sb="2" eb="4">
      <t>ネンド</t>
    </rPh>
    <phoneticPr fontId="3"/>
  </si>
  <si>
    <t>令和</t>
    <rPh sb="0" eb="2">
      <t>レイワ</t>
    </rPh>
    <phoneticPr fontId="3"/>
  </si>
  <si>
    <t>年度</t>
    <rPh sb="0" eb="2">
      <t>ネンド</t>
    </rPh>
    <phoneticPr fontId="3"/>
  </si>
  <si>
    <t>（令和</t>
    <rPh sb="1" eb="3">
      <t>レイワ</t>
    </rPh>
    <phoneticPr fontId="3"/>
  </si>
  <si>
    <t>西暦</t>
    <rPh sb="0" eb="2">
      <t>セイレキ</t>
    </rPh>
    <phoneticPr fontId="3"/>
  </si>
  <si>
    <t>（西暦</t>
    <rPh sb="1" eb="3">
      <t>セイレキ</t>
    </rPh>
    <phoneticPr fontId="3"/>
  </si>
  <si>
    <t>IC
チップ</t>
    <phoneticPr fontId="3"/>
  </si>
  <si>
    <t>マイナンバー</t>
    <phoneticPr fontId="3"/>
  </si>
  <si>
    <t>↓ガイドの申告年度と連動</t>
    <rPh sb="5" eb="7">
      <t>シンコク</t>
    </rPh>
    <rPh sb="7" eb="9">
      <t>ネンド</t>
    </rPh>
    <rPh sb="10" eb="12">
      <t>レンドウ</t>
    </rPh>
    <phoneticPr fontId="3"/>
  </si>
  <si>
    <t>下の①～⑧の順に各項目を入力してください。</t>
    <rPh sb="0" eb="1">
      <t>シタ</t>
    </rPh>
    <rPh sb="6" eb="7">
      <t>ジュン</t>
    </rPh>
    <rPh sb="8" eb="11">
      <t>カクコウモク</t>
    </rPh>
    <rPh sb="12" eb="14">
      <t>ニュウリョク</t>
    </rPh>
    <phoneticPr fontId="4"/>
  </si>
  <si>
    <t>都道府県（ふるさと納税など）</t>
    <rPh sb="0" eb="4">
      <t>トドウフケン</t>
    </rPh>
    <rPh sb="9" eb="11">
      <t>ノウゼイ</t>
    </rPh>
    <phoneticPr fontId="4"/>
  </si>
  <si>
    <t>市区町村（ふるさと納税など）</t>
    <rPh sb="0" eb="2">
      <t>シク</t>
    </rPh>
    <rPh sb="2" eb="4">
      <t>チョウソン</t>
    </rPh>
    <rPh sb="9" eb="11">
      <t>ノウゼイ</t>
    </rPh>
    <phoneticPr fontId="4"/>
  </si>
  <si>
    <t>年1月～12月の収入）</t>
    <rPh sb="0" eb="1">
      <t>ネン</t>
    </rPh>
    <rPh sb="2" eb="3">
      <t>ガツ</t>
    </rPh>
    <rPh sb="6" eb="7">
      <t>ガツ</t>
    </rPh>
    <rPh sb="8" eb="10">
      <t>シュウニュウ</t>
    </rPh>
    <phoneticPr fontId="3"/>
  </si>
  <si>
    <t>別居の扶養親族等に関する事項</t>
    <rPh sb="0" eb="2">
      <t>ベッキョ</t>
    </rPh>
    <rPh sb="3" eb="5">
      <t>フヨウ</t>
    </rPh>
    <rPh sb="5" eb="7">
      <t>シンゾク</t>
    </rPh>
    <rPh sb="7" eb="8">
      <t>トウ</t>
    </rPh>
    <rPh sb="9" eb="10">
      <t>カン</t>
    </rPh>
    <rPh sb="12" eb="14">
      <t>ジコウ</t>
    </rPh>
    <phoneticPr fontId="4"/>
  </si>
  <si>
    <t>⑦</t>
    <phoneticPr fontId="4"/>
  </si>
  <si>
    <t>（申告対象年の4月1日において65歳未満の方は給与所得以外）</t>
    <rPh sb="1" eb="3">
      <t>シンコク</t>
    </rPh>
    <rPh sb="3" eb="5">
      <t>タイショウ</t>
    </rPh>
    <rPh sb="5" eb="6">
      <t>ネン</t>
    </rPh>
    <rPh sb="8" eb="9">
      <t>ガツ</t>
    </rPh>
    <rPh sb="10" eb="11">
      <t>ニチ</t>
    </rPh>
    <rPh sb="17" eb="18">
      <t>サイ</t>
    </rPh>
    <rPh sb="18" eb="20">
      <t>ミマン</t>
    </rPh>
    <rPh sb="21" eb="22">
      <t>カタ</t>
    </rPh>
    <rPh sb="23" eb="25">
      <t>キュウヨ</t>
    </rPh>
    <rPh sb="25" eb="27">
      <t>ショトク</t>
    </rPh>
    <rPh sb="27" eb="29">
      <t>イガイ</t>
    </rPh>
    <phoneticPr fontId="3"/>
  </si>
  <si>
    <t>給与・公的年金等に係る所得以外（令和　年4月1日において
65歳未満の方は給与所得以外）の市県民税の納税方法</t>
    <rPh sb="0" eb="2">
      <t>キュウヨ</t>
    </rPh>
    <rPh sb="3" eb="5">
      <t>コウテキ</t>
    </rPh>
    <rPh sb="5" eb="7">
      <t>ネンキン</t>
    </rPh>
    <rPh sb="7" eb="8">
      <t>トウ</t>
    </rPh>
    <rPh sb="9" eb="10">
      <t>カカ</t>
    </rPh>
    <rPh sb="11" eb="13">
      <t>ショトク</t>
    </rPh>
    <rPh sb="13" eb="15">
      <t>イガイ</t>
    </rPh>
    <rPh sb="45" eb="49">
      <t>シケンミンゼイ</t>
    </rPh>
    <rPh sb="50" eb="52">
      <t>ノウゼイ</t>
    </rPh>
    <rPh sb="52" eb="54">
      <t>ホウホウ</t>
    </rPh>
    <phoneticPr fontId="3"/>
  </si>
  <si>
    <t>－</t>
    <phoneticPr fontId="4"/>
  </si>
  <si>
    <t>令和3年度以後　市県民税申告書　作成ガイド</t>
    <rPh sb="0" eb="2">
      <t>レイワ</t>
    </rPh>
    <rPh sb="3" eb="5">
      <t>ネンド</t>
    </rPh>
    <rPh sb="5" eb="7">
      <t>イゴ</t>
    </rPh>
    <rPh sb="8" eb="12">
      <t>シケンミンゼイ</t>
    </rPh>
    <rPh sb="12" eb="15">
      <t>シンコクショ</t>
    </rPh>
    <rPh sb="16" eb="18">
      <t>サクセイ</t>
    </rPh>
    <phoneticPr fontId="3"/>
  </si>
  <si>
    <r>
      <t>1月1日にみやま市に住所がある方の、「</t>
    </r>
    <r>
      <rPr>
        <b/>
        <sz val="12"/>
        <color rgb="FF0000FF"/>
        <rFont val="HG丸ｺﾞｼｯｸM-PRO"/>
        <family val="3"/>
        <charset val="128"/>
      </rPr>
      <t>令和３年度以後</t>
    </r>
    <r>
      <rPr>
        <sz val="12"/>
        <rFont val="HG丸ｺﾞｼｯｸM-PRO"/>
        <family val="3"/>
        <charset val="128"/>
      </rPr>
      <t>」の市県民税申告書が作成・印刷ができます。</t>
    </r>
    <rPh sb="19" eb="21">
      <t>レイワ</t>
    </rPh>
    <rPh sb="22" eb="24">
      <t>ネンド</t>
    </rPh>
    <rPh sb="24" eb="26">
      <t>イゴ</t>
    </rPh>
    <rPh sb="39" eb="41">
      <t>インサツ</t>
    </rPh>
    <phoneticPr fontId="3"/>
  </si>
  <si>
    <t>昭和</t>
  </si>
  <si>
    <r>
      <rPr>
        <sz val="11"/>
        <rFont val="HG丸ｺﾞｼｯｸM-PRO"/>
        <family val="3"/>
        <charset val="128"/>
      </rPr>
      <t>総合課税分として申告することを選択した株式の配当、証券投資信託の分配金等</t>
    </r>
    <r>
      <rPr>
        <sz val="9"/>
        <rFont val="HG丸ｺﾞｼｯｸM-PRO"/>
        <family val="3"/>
        <charset val="128"/>
      </rPr>
      <t xml:space="preserve">
※特定配当等（一定の上場株式等の配当で、住民税が特別徴収されているもの）は原則、申告不要です
※特定配当等に係る所得金額を申告する場合は、配当割額（特別徴収税額）の控除を受けることができます。
※令和6年度以後は、所得税と市県民税の課税方式を一致させることとなったため、特定配当等を申告する場合は、所得税の確定申告が必要です。</t>
    </r>
    <rPh sb="0" eb="2">
      <t>ソウゴウ</t>
    </rPh>
    <rPh sb="2" eb="4">
      <t>カゼイ</t>
    </rPh>
    <rPh sb="4" eb="5">
      <t>ブン</t>
    </rPh>
    <rPh sb="8" eb="10">
      <t>シンコク</t>
    </rPh>
    <rPh sb="15" eb="17">
      <t>センタク</t>
    </rPh>
    <rPh sb="19" eb="21">
      <t>カブシキ</t>
    </rPh>
    <rPh sb="22" eb="24">
      <t>ハイトウ</t>
    </rPh>
    <rPh sb="25" eb="27">
      <t>ショウケン</t>
    </rPh>
    <rPh sb="27" eb="29">
      <t>トウシ</t>
    </rPh>
    <rPh sb="29" eb="31">
      <t>シンタク</t>
    </rPh>
    <rPh sb="32" eb="34">
      <t>ブンパイ</t>
    </rPh>
    <rPh sb="38" eb="40">
      <t>トクテイ</t>
    </rPh>
    <rPh sb="40" eb="42">
      <t>ハイトウ</t>
    </rPh>
    <rPh sb="42" eb="43">
      <t>トウ</t>
    </rPh>
    <rPh sb="44" eb="46">
      <t>イッテイ</t>
    </rPh>
    <rPh sb="47" eb="49">
      <t>ジョウジョウ</t>
    </rPh>
    <rPh sb="49" eb="52">
      <t>カブシキトウ</t>
    </rPh>
    <rPh sb="53" eb="55">
      <t>ハイトウ</t>
    </rPh>
    <rPh sb="57" eb="60">
      <t>ジュウミンゼイ</t>
    </rPh>
    <rPh sb="61" eb="63">
      <t>トクベツ</t>
    </rPh>
    <rPh sb="63" eb="65">
      <t>チョウシュウ</t>
    </rPh>
    <rPh sb="74" eb="76">
      <t>ゲンソク</t>
    </rPh>
    <rPh sb="77" eb="79">
      <t>シンコク</t>
    </rPh>
    <rPh sb="79" eb="81">
      <t>フヨウ</t>
    </rPh>
    <rPh sb="85" eb="87">
      <t>トクテイ</t>
    </rPh>
    <rPh sb="87" eb="90">
      <t>ハイトウトウ</t>
    </rPh>
    <rPh sb="91" eb="92">
      <t>カカ</t>
    </rPh>
    <rPh sb="93" eb="95">
      <t>ショトク</t>
    </rPh>
    <rPh sb="95" eb="97">
      <t>キンガク</t>
    </rPh>
    <rPh sb="98" eb="100">
      <t>シンコク</t>
    </rPh>
    <rPh sb="102" eb="104">
      <t>バアイ</t>
    </rPh>
    <rPh sb="106" eb="108">
      <t>ハイトウ</t>
    </rPh>
    <rPh sb="108" eb="109">
      <t>ワリ</t>
    </rPh>
    <rPh sb="109" eb="110">
      <t>ガク</t>
    </rPh>
    <rPh sb="111" eb="113">
      <t>トクベツ</t>
    </rPh>
    <rPh sb="113" eb="115">
      <t>チョウシュウ</t>
    </rPh>
    <rPh sb="115" eb="117">
      <t>ゼイガク</t>
    </rPh>
    <rPh sb="119" eb="121">
      <t>コウジョ</t>
    </rPh>
    <rPh sb="122" eb="123">
      <t>ウ</t>
    </rPh>
    <rPh sb="135" eb="137">
      <t>レイワ</t>
    </rPh>
    <rPh sb="138" eb="140">
      <t>ネンド</t>
    </rPh>
    <rPh sb="140" eb="142">
      <t>イゴ</t>
    </rPh>
    <rPh sb="144" eb="147">
      <t>ショトクゼイ</t>
    </rPh>
    <rPh sb="148" eb="152">
      <t>シケンミンゼイ</t>
    </rPh>
    <rPh sb="153" eb="155">
      <t>カゼイ</t>
    </rPh>
    <rPh sb="155" eb="157">
      <t>ホウシキ</t>
    </rPh>
    <rPh sb="158" eb="160">
      <t>イッチ</t>
    </rPh>
    <rPh sb="172" eb="174">
      <t>トクテイ</t>
    </rPh>
    <rPh sb="174" eb="176">
      <t>ハイトウ</t>
    </rPh>
    <rPh sb="176" eb="177">
      <t>トウ</t>
    </rPh>
    <rPh sb="178" eb="180">
      <t>シンコク</t>
    </rPh>
    <rPh sb="182" eb="184">
      <t>バアイ</t>
    </rPh>
    <rPh sb="186" eb="189">
      <t>ショトクゼイ</t>
    </rPh>
    <rPh sb="190" eb="192">
      <t>カクテイ</t>
    </rPh>
    <rPh sb="192" eb="194">
      <t>シンコク</t>
    </rPh>
    <rPh sb="195" eb="1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</si>
</sst>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411]ge\.m\.d;@"/>
    <numFmt numFmtId="178" formatCode="[$-F800]dddd\,\ mmmm\ dd\,\ yyyy"/>
    <numFmt numFmtId="179" formatCode="#,##0_ "/>
    <numFmt numFmtId="180" formatCode="0;\-0;;@"/>
    <numFmt numFmtId="181" formatCode="[$-411]ggge&quot;年&quot;m&quot;月&quot;d&quot;日&quot;;@"/>
    <numFmt numFmtId="182" formatCode="[$-411]ge\.m;@"/>
  </numFmts>
  <fonts count="115">
    <font>
      <sz val="11"/>
      <color theme="1"/>
      <name val="游ゴシック"/>
      <family val="2"/>
      <charset val="128"/>
      <scheme val="minor"/>
    </font>
    <font>
      <sz val="11"/>
      <color theme="1"/>
      <name val="游ゴシック"/>
      <family val="2"/>
      <charset val="128"/>
      <scheme val="minor"/>
    </font>
    <font>
      <b/>
      <sz val="14"/>
      <name val="ＭＳ Ｐゴシック"/>
      <family val="3"/>
      <charset val="128"/>
    </font>
    <font>
      <sz val="6"/>
      <name val="游ゴシック"/>
      <family val="2"/>
      <charset val="128"/>
      <scheme val="minor"/>
    </font>
    <font>
      <sz val="6"/>
      <name val="ＭＳ Ｐゴシック"/>
      <family val="3"/>
      <charset val="128"/>
    </font>
    <font>
      <sz val="9"/>
      <name val="ＭＳ Ｐゴシック"/>
      <family val="3"/>
      <charset val="128"/>
    </font>
    <font>
      <u/>
      <sz val="11"/>
      <color indexed="12"/>
      <name val="ＭＳ Ｐゴシック"/>
      <family val="3"/>
      <charset val="128"/>
    </font>
    <font>
      <sz val="11"/>
      <color indexed="10"/>
      <name val="ＭＳ Ｐゴシック"/>
      <family val="3"/>
      <charset val="128"/>
    </font>
    <font>
      <sz val="10"/>
      <name val="ＭＳ Ｐゴシック"/>
      <family val="3"/>
      <charset val="128"/>
    </font>
    <font>
      <sz val="8"/>
      <name val="ＭＳ Ｐゴシック"/>
      <family val="3"/>
      <charset val="128"/>
    </font>
    <font>
      <b/>
      <sz val="14"/>
      <name val="HG丸ｺﾞｼｯｸM-PRO"/>
      <family val="3"/>
      <charset val="128"/>
    </font>
    <font>
      <sz val="11"/>
      <name val="HG丸ｺﾞｼｯｸM-PRO"/>
      <family val="3"/>
      <charset val="128"/>
    </font>
    <font>
      <sz val="11"/>
      <color theme="1"/>
      <name val="HG丸ｺﾞｼｯｸM-PRO"/>
      <family val="3"/>
      <charset val="128"/>
    </font>
    <font>
      <b/>
      <sz val="11"/>
      <color rgb="FFFF0000"/>
      <name val="HG丸ｺﾞｼｯｸM-PRO"/>
      <family val="3"/>
      <charset val="128"/>
    </font>
    <font>
      <b/>
      <sz val="11"/>
      <name val="HG丸ｺﾞｼｯｸM-PRO"/>
      <family val="3"/>
      <charset val="128"/>
    </font>
    <font>
      <u/>
      <sz val="11"/>
      <color rgb="FF0000FF"/>
      <name val="HG丸ｺﾞｼｯｸM-PRO"/>
      <family val="3"/>
      <charset val="128"/>
    </font>
    <font>
      <sz val="14"/>
      <name val="HG丸ｺﾞｼｯｸM-PRO"/>
      <family val="3"/>
      <charset val="128"/>
    </font>
    <font>
      <u/>
      <sz val="14"/>
      <color rgb="FF0000FF"/>
      <name val="HG丸ｺﾞｼｯｸM-PRO"/>
      <family val="3"/>
      <charset val="128"/>
    </font>
    <font>
      <sz val="9"/>
      <name val="HG丸ｺﾞｼｯｸM-PRO"/>
      <family val="3"/>
      <charset val="128"/>
    </font>
    <font>
      <b/>
      <sz val="9"/>
      <color indexed="81"/>
      <name val="MS P ゴシック"/>
      <family val="3"/>
      <charset val="128"/>
    </font>
    <font>
      <sz val="10"/>
      <name val="HG丸ｺﾞｼｯｸM-PRO"/>
      <family val="3"/>
      <charset val="128"/>
    </font>
    <font>
      <sz val="12"/>
      <color theme="1"/>
      <name val="HG丸ｺﾞｼｯｸM-PRO"/>
      <family val="3"/>
      <charset val="128"/>
    </font>
    <font>
      <sz val="12"/>
      <name val="HG丸ｺﾞｼｯｸM-PRO"/>
      <family val="3"/>
      <charset val="128"/>
    </font>
    <font>
      <sz val="11"/>
      <color indexed="10"/>
      <name val="HG丸ｺﾞｼｯｸM-PRO"/>
      <family val="3"/>
      <charset val="128"/>
    </font>
    <font>
      <b/>
      <sz val="14"/>
      <color rgb="FFFF0000"/>
      <name val="HG丸ｺﾞｼｯｸM-PRO"/>
      <family val="3"/>
      <charset val="128"/>
    </font>
    <font>
      <sz val="8"/>
      <name val="HG丸ｺﾞｼｯｸM-PRO"/>
      <family val="3"/>
      <charset val="128"/>
    </font>
    <font>
      <sz val="9"/>
      <color theme="1"/>
      <name val="游ゴシック"/>
      <family val="2"/>
      <charset val="128"/>
      <scheme val="minor"/>
    </font>
    <font>
      <sz val="9"/>
      <color theme="1"/>
      <name val="游ゴシック"/>
      <family val="3"/>
      <charset val="128"/>
      <scheme val="minor"/>
    </font>
    <font>
      <sz val="11"/>
      <name val="ＭＳ Ｐゴシック"/>
      <family val="3"/>
      <charset val="128"/>
    </font>
    <font>
      <sz val="12"/>
      <color indexed="8"/>
      <name val="ＭＳ ゴシック"/>
      <family val="3"/>
      <charset val="128"/>
    </font>
    <font>
      <sz val="6"/>
      <name val="MS UI Gothic"/>
      <family val="3"/>
      <charset val="128"/>
    </font>
    <font>
      <sz val="14"/>
      <color indexed="8"/>
      <name val="ＭＳ ゴシック"/>
      <family val="3"/>
      <charset val="128"/>
    </font>
    <font>
      <b/>
      <sz val="14"/>
      <color indexed="8"/>
      <name val="ＭＳ ゴシック"/>
      <family val="3"/>
      <charset val="128"/>
    </font>
    <font>
      <sz val="11"/>
      <color indexed="8"/>
      <name val="ＭＳ Ｐゴシック"/>
      <family val="3"/>
      <charset val="128"/>
    </font>
    <font>
      <b/>
      <sz val="12"/>
      <color indexed="8"/>
      <name val="ＭＳ Ｐゴシック"/>
      <family val="3"/>
      <charset val="128"/>
    </font>
    <font>
      <sz val="14"/>
      <color indexed="8"/>
      <name val="ＭＳ Ｐゴシック"/>
      <family val="3"/>
      <charset val="128"/>
    </font>
    <font>
      <sz val="8"/>
      <color indexed="8"/>
      <name val="ＭＳ 明朝"/>
      <family val="1"/>
      <charset val="128"/>
    </font>
    <font>
      <sz val="9"/>
      <color indexed="8"/>
      <name val="ＭＳ 明朝"/>
      <family val="1"/>
      <charset val="128"/>
    </font>
    <font>
      <sz val="9"/>
      <color indexed="8"/>
      <name val="ＭＳ Ｐ明朝"/>
      <family val="1"/>
      <charset val="128"/>
    </font>
    <font>
      <sz val="11"/>
      <color indexed="8"/>
      <name val="ＭＳ Ｐ明朝"/>
      <family val="1"/>
      <charset val="128"/>
    </font>
    <font>
      <sz val="10"/>
      <color indexed="8"/>
      <name val="ＭＳ 明朝"/>
      <family val="1"/>
      <charset val="128"/>
    </font>
    <font>
      <sz val="10"/>
      <color indexed="8"/>
      <name val="ＭＳ Ｐ明朝"/>
      <family val="1"/>
      <charset val="128"/>
    </font>
    <font>
      <sz val="11"/>
      <color indexed="8"/>
      <name val="ＭＳ 明朝"/>
      <family val="1"/>
      <charset val="128"/>
    </font>
    <font>
      <sz val="7"/>
      <name val="ＭＳ 明朝"/>
      <family val="1"/>
      <charset val="128"/>
    </font>
    <font>
      <sz val="8"/>
      <color indexed="8"/>
      <name val="ＭＳ Ｐ明朝"/>
      <family val="1"/>
      <charset val="128"/>
    </font>
    <font>
      <sz val="9"/>
      <color indexed="8"/>
      <name val="ＭＳ ゴシック"/>
      <family val="3"/>
      <charset val="128"/>
    </font>
    <font>
      <sz val="9"/>
      <name val="ＭＳ ゴシック"/>
      <family val="3"/>
      <charset val="128"/>
    </font>
    <font>
      <sz val="6"/>
      <color indexed="8"/>
      <name val="ＭＳ 明朝"/>
      <family val="1"/>
      <charset val="128"/>
    </font>
    <font>
      <sz val="5"/>
      <color indexed="8"/>
      <name val="ＭＳ 明朝"/>
      <family val="1"/>
      <charset val="128"/>
    </font>
    <font>
      <sz val="11"/>
      <name val="ＭＳ 明朝"/>
      <family val="1"/>
      <charset val="128"/>
    </font>
    <font>
      <sz val="8"/>
      <name val="ＭＳ 明朝"/>
      <family val="1"/>
      <charset val="128"/>
    </font>
    <font>
      <sz val="10"/>
      <color indexed="8"/>
      <name val="ＭＳ ゴシック"/>
      <family val="3"/>
      <charset val="128"/>
    </font>
    <font>
      <sz val="8"/>
      <color indexed="8"/>
      <name val="ＭＳ ゴシック"/>
      <family val="3"/>
      <charset val="128"/>
    </font>
    <font>
      <sz val="12"/>
      <name val="ＭＳ ゴシック"/>
      <family val="3"/>
      <charset val="128"/>
    </font>
    <font>
      <sz val="6"/>
      <color indexed="8"/>
      <name val="ＭＳ Ｐ明朝"/>
      <family val="1"/>
      <charset val="128"/>
    </font>
    <font>
      <sz val="6"/>
      <name val="ＭＳ ゴシック"/>
      <family val="3"/>
      <charset val="128"/>
    </font>
    <font>
      <sz val="9"/>
      <name val="ＭＳ 明朝"/>
      <family val="1"/>
      <charset val="128"/>
    </font>
    <font>
      <sz val="7"/>
      <color indexed="8"/>
      <name val="ＭＳ 明朝"/>
      <family val="1"/>
      <charset val="128"/>
    </font>
    <font>
      <sz val="10"/>
      <color indexed="8"/>
      <name val="ＭＳ Ｐゴシック"/>
      <family val="3"/>
      <charset val="128"/>
    </font>
    <font>
      <sz val="5"/>
      <name val="ＭＳ 明朝"/>
      <family val="1"/>
      <charset val="128"/>
    </font>
    <font>
      <sz val="6"/>
      <name val="ＭＳ 明朝"/>
      <family val="1"/>
      <charset val="128"/>
    </font>
    <font>
      <sz val="11"/>
      <color indexed="8"/>
      <name val="ＭＳ ゴシック"/>
      <family val="3"/>
      <charset val="128"/>
    </font>
    <font>
      <sz val="5"/>
      <color indexed="8"/>
      <name val="ＭＳ ゴシック"/>
      <family val="3"/>
      <charset val="128"/>
    </font>
    <font>
      <sz val="7"/>
      <color indexed="8"/>
      <name val="ＭＳ Ｐ明朝"/>
      <family val="1"/>
      <charset val="128"/>
    </font>
    <font>
      <sz val="14"/>
      <color indexed="8"/>
      <name val="ＭＳ 明朝"/>
      <family val="1"/>
      <charset val="128"/>
    </font>
    <font>
      <sz val="9.5"/>
      <name val="ＭＳ ゴシック"/>
      <family val="3"/>
      <charset val="128"/>
    </font>
    <font>
      <sz val="9"/>
      <color indexed="8"/>
      <name val="ＭＳ Ｐゴシック"/>
      <family val="3"/>
      <charset val="128"/>
    </font>
    <font>
      <b/>
      <sz val="10"/>
      <color indexed="8"/>
      <name val="ＭＳ Ｐゴシック"/>
      <family val="3"/>
      <charset val="128"/>
    </font>
    <font>
      <sz val="10"/>
      <name val="ＭＳ 明朝"/>
      <family val="1"/>
      <charset val="128"/>
    </font>
    <font>
      <sz val="6"/>
      <name val="ＭＳ Ｐ明朝"/>
      <family val="1"/>
      <charset val="128"/>
    </font>
    <font>
      <sz val="9"/>
      <name val="ＭＳ Ｐ明朝"/>
      <family val="1"/>
      <charset val="128"/>
    </font>
    <font>
      <sz val="9"/>
      <color indexed="10"/>
      <name val="ＭＳ Ｐ明朝"/>
      <family val="1"/>
      <charset val="128"/>
    </font>
    <font>
      <sz val="6"/>
      <color indexed="10"/>
      <name val="ＭＳ Ｐ明朝"/>
      <family val="1"/>
      <charset val="128"/>
    </font>
    <font>
      <sz val="10"/>
      <name val="ＭＳ Ｐ明朝"/>
      <family val="1"/>
      <charset val="128"/>
    </font>
    <font>
      <sz val="10"/>
      <name val="ＭＳ ゴシック"/>
      <family val="3"/>
      <charset val="128"/>
    </font>
    <font>
      <sz val="11"/>
      <name val="ＭＳ Ｐ明朝"/>
      <family val="1"/>
      <charset val="128"/>
    </font>
    <font>
      <sz val="14"/>
      <name val="ＭＳ Ｐゴシック"/>
      <family val="3"/>
      <charset val="128"/>
    </font>
    <font>
      <sz val="11"/>
      <name val="ＭＳ ゴシック"/>
      <family val="3"/>
      <charset val="128"/>
    </font>
    <font>
      <b/>
      <sz val="10"/>
      <color indexed="8"/>
      <name val="ＭＳ ゴシック"/>
      <family val="3"/>
      <charset val="128"/>
    </font>
    <font>
      <sz val="8"/>
      <name val="ＭＳ ゴシック"/>
      <family val="3"/>
      <charset val="128"/>
    </font>
    <font>
      <sz val="8"/>
      <name val="ＭＳ Ｐ明朝"/>
      <family val="1"/>
      <charset val="128"/>
    </font>
    <font>
      <sz val="7"/>
      <name val="ＭＳ Ｐ明朝"/>
      <family val="1"/>
      <charset val="128"/>
    </font>
    <font>
      <b/>
      <sz val="9"/>
      <name val="ＭＳ Ｐ明朝"/>
      <family val="1"/>
      <charset val="128"/>
    </font>
    <font>
      <sz val="11"/>
      <name val="MS UI Gothic"/>
      <family val="3"/>
      <charset val="128"/>
    </font>
    <font>
      <sz val="10"/>
      <color theme="1"/>
      <name val="游ゴシック"/>
      <family val="2"/>
      <charset val="128"/>
      <scheme val="minor"/>
    </font>
    <font>
      <sz val="10"/>
      <color theme="1"/>
      <name val="HG丸ｺﾞｼｯｸM-PRO"/>
      <family val="3"/>
      <charset val="128"/>
    </font>
    <font>
      <sz val="24"/>
      <color rgb="FF00B050"/>
      <name val="HGP創英角ｺﾞｼｯｸUB"/>
      <family val="3"/>
      <charset val="128"/>
    </font>
    <font>
      <sz val="10"/>
      <color theme="1"/>
      <name val="游ゴシック"/>
      <family val="3"/>
      <charset val="128"/>
      <scheme val="minor"/>
    </font>
    <font>
      <b/>
      <sz val="12"/>
      <name val="HG丸ｺﾞｼｯｸM-PRO"/>
      <family val="3"/>
      <charset val="128"/>
    </font>
    <font>
      <b/>
      <sz val="11"/>
      <color theme="1"/>
      <name val="HG丸ｺﾞｼｯｸM-PRO"/>
      <family val="3"/>
      <charset val="128"/>
    </font>
    <font>
      <u/>
      <sz val="11"/>
      <color indexed="12"/>
      <name val="HG丸ｺﾞｼｯｸM-PRO"/>
      <family val="3"/>
      <charset val="128"/>
    </font>
    <font>
      <u/>
      <sz val="14"/>
      <color indexed="12"/>
      <name val="HG丸ｺﾞｼｯｸM-PRO"/>
      <family val="3"/>
      <charset val="128"/>
    </font>
    <font>
      <sz val="9"/>
      <color theme="0" tint="-0.249977111117893"/>
      <name val="ＭＳ 明朝"/>
      <family val="1"/>
      <charset val="128"/>
    </font>
    <font>
      <sz val="9.5"/>
      <name val="ＭＳ Ｐゴシック"/>
      <family val="3"/>
      <charset val="128"/>
    </font>
    <font>
      <sz val="11"/>
      <color rgb="FFFF0000"/>
      <name val="HG丸ｺﾞｼｯｸM-PRO"/>
      <family val="3"/>
      <charset val="128"/>
    </font>
    <font>
      <sz val="12"/>
      <name val="ＭＳ 明朝"/>
      <family val="1"/>
      <charset val="128"/>
    </font>
    <font>
      <b/>
      <u/>
      <sz val="14"/>
      <color indexed="12"/>
      <name val="HG丸ｺﾞｼｯｸM-PRO"/>
      <family val="3"/>
      <charset val="128"/>
    </font>
    <font>
      <b/>
      <u/>
      <sz val="11"/>
      <color indexed="12"/>
      <name val="HG丸ｺﾞｼｯｸM-PRO"/>
      <family val="3"/>
      <charset val="128"/>
    </font>
    <font>
      <b/>
      <u/>
      <sz val="12"/>
      <color indexed="12"/>
      <name val="HG丸ｺﾞｼｯｸM-PRO"/>
      <family val="3"/>
      <charset val="128"/>
    </font>
    <font>
      <b/>
      <u/>
      <sz val="16"/>
      <color indexed="12"/>
      <name val="HG丸ｺﾞｼｯｸM-PRO"/>
      <family val="3"/>
      <charset val="128"/>
    </font>
    <font>
      <sz val="14"/>
      <color theme="1"/>
      <name val="HGP創英角ｺﾞｼｯｸUB"/>
      <family val="3"/>
      <charset val="128"/>
    </font>
    <font>
      <sz val="16"/>
      <color theme="1"/>
      <name val="HGP創英角ｺﾞｼｯｸUB"/>
      <family val="3"/>
      <charset val="128"/>
    </font>
    <font>
      <sz val="11"/>
      <color theme="1"/>
      <name val="ＭＳ ゴシック"/>
      <family val="3"/>
      <charset val="128"/>
    </font>
    <font>
      <sz val="10"/>
      <color theme="1"/>
      <name val="ＭＳ ゴシック"/>
      <family val="3"/>
      <charset val="128"/>
    </font>
    <font>
      <sz val="12"/>
      <color theme="1"/>
      <name val="ＭＳ ゴシック"/>
      <family val="3"/>
      <charset val="128"/>
    </font>
    <font>
      <b/>
      <sz val="11"/>
      <color theme="1"/>
      <name val="游ゴシック"/>
      <family val="3"/>
      <charset val="128"/>
      <scheme val="minor"/>
    </font>
    <font>
      <u/>
      <sz val="11"/>
      <color theme="1"/>
      <name val="游ゴシック"/>
      <family val="2"/>
      <charset val="128"/>
      <scheme val="minor"/>
    </font>
    <font>
      <b/>
      <sz val="14"/>
      <name val="HGP創英角ｺﾞｼｯｸUB"/>
      <family val="3"/>
      <charset val="128"/>
    </font>
    <font>
      <b/>
      <sz val="12"/>
      <color rgb="FF0000FF"/>
      <name val="HG丸ｺﾞｼｯｸM-PRO"/>
      <family val="3"/>
      <charset val="128"/>
    </font>
    <font>
      <sz val="11"/>
      <color rgb="FF0000FF"/>
      <name val="游ゴシック"/>
      <family val="2"/>
      <charset val="128"/>
      <scheme val="minor"/>
    </font>
    <font>
      <sz val="11"/>
      <color rgb="FFFF0000"/>
      <name val="游ゴシック"/>
      <family val="2"/>
      <charset val="128"/>
      <scheme val="minor"/>
    </font>
    <font>
      <b/>
      <sz val="9"/>
      <color theme="1"/>
      <name val="BIZ UDゴシック"/>
      <family val="3"/>
      <charset val="128"/>
    </font>
    <font>
      <b/>
      <sz val="9"/>
      <color theme="1"/>
      <name val="BIZ UDPゴシック"/>
      <family val="3"/>
      <charset val="128"/>
    </font>
    <font>
      <b/>
      <sz val="14"/>
      <color theme="1"/>
      <name val="游ゴシック"/>
      <family val="3"/>
      <charset val="128"/>
      <scheme val="minor"/>
    </font>
    <font>
      <b/>
      <sz val="12"/>
      <color rgb="FFFF0000"/>
      <name val="HG丸ｺﾞｼｯｸM-PRO"/>
      <family val="3"/>
      <charset val="128"/>
    </font>
  </fonts>
  <fills count="12">
    <fill>
      <patternFill patternType="none"/>
    </fill>
    <fill>
      <patternFill patternType="gray125"/>
    </fill>
    <fill>
      <patternFill patternType="solid">
        <fgColor indexed="41"/>
        <bgColor indexed="64"/>
      </patternFill>
    </fill>
    <fill>
      <patternFill patternType="solid">
        <fgColor rgb="FFCCFFFF"/>
        <bgColor rgb="FF000000"/>
      </patternFill>
    </fill>
    <fill>
      <patternFill patternType="solid">
        <fgColor indexed="27"/>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CCFFFF"/>
        <bgColor indexed="64"/>
      </patternFill>
    </fill>
    <fill>
      <patternFill patternType="solid">
        <fgColor theme="1"/>
        <bgColor indexed="64"/>
      </patternFill>
    </fill>
    <fill>
      <patternFill patternType="solid">
        <fgColor theme="0" tint="-0.249977111117893"/>
        <bgColor indexed="64"/>
      </patternFill>
    </fill>
  </fills>
  <borders count="2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10"/>
      </right>
      <top style="thin">
        <color indexed="64"/>
      </top>
      <bottom style="hair">
        <color indexed="10"/>
      </bottom>
      <diagonal/>
    </border>
    <border>
      <left style="hair">
        <color indexed="10"/>
      </left>
      <right style="hair">
        <color indexed="10"/>
      </right>
      <top style="thin">
        <color indexed="64"/>
      </top>
      <bottom style="hair">
        <color indexed="10"/>
      </bottom>
      <diagonal/>
    </border>
    <border>
      <left style="hair">
        <color indexed="10"/>
      </left>
      <right style="thin">
        <color indexed="64"/>
      </right>
      <top style="thin">
        <color indexed="64"/>
      </top>
      <bottom style="hair">
        <color indexed="10"/>
      </bottom>
      <diagonal/>
    </border>
    <border>
      <left style="hair">
        <color indexed="10"/>
      </left>
      <right style="medium">
        <color indexed="64"/>
      </right>
      <top style="thin">
        <color indexed="64"/>
      </top>
      <bottom style="hair">
        <color indexed="10"/>
      </bottom>
      <diagonal/>
    </border>
    <border>
      <left style="thin">
        <color indexed="64"/>
      </left>
      <right style="hair">
        <color indexed="10"/>
      </right>
      <top style="hair">
        <color indexed="10"/>
      </top>
      <bottom style="thin">
        <color indexed="64"/>
      </bottom>
      <diagonal/>
    </border>
    <border>
      <left style="hair">
        <color indexed="10"/>
      </left>
      <right style="hair">
        <color indexed="10"/>
      </right>
      <top style="hair">
        <color indexed="10"/>
      </top>
      <bottom style="thin">
        <color indexed="64"/>
      </bottom>
      <diagonal/>
    </border>
    <border>
      <left style="hair">
        <color indexed="10"/>
      </left>
      <right style="thin">
        <color indexed="64"/>
      </right>
      <top style="hair">
        <color indexed="10"/>
      </top>
      <bottom style="thin">
        <color indexed="64"/>
      </bottom>
      <diagonal/>
    </border>
    <border>
      <left style="hair">
        <color indexed="10"/>
      </left>
      <right style="medium">
        <color indexed="64"/>
      </right>
      <top style="hair">
        <color indexed="10"/>
      </top>
      <bottom style="thin">
        <color indexed="64"/>
      </bottom>
      <diagonal/>
    </border>
    <border diagonalUp="1">
      <left style="thin">
        <color indexed="64"/>
      </left>
      <right/>
      <top style="thin">
        <color indexed="64"/>
      </top>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diagonalUp="1">
      <left style="thin">
        <color indexed="64"/>
      </left>
      <right/>
      <top/>
      <bottom style="medium">
        <color indexed="64"/>
      </bottom>
      <diagonal style="thin">
        <color indexed="64"/>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double">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hair">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right/>
      <top/>
      <bottom style="mediumDashDot">
        <color indexed="64"/>
      </bottom>
      <diagonal/>
    </border>
    <border>
      <left style="hair">
        <color indexed="64"/>
      </left>
      <right style="thin">
        <color indexed="64"/>
      </right>
      <top style="thin">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dotted">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dotted">
        <color indexed="64"/>
      </right>
      <top/>
      <bottom/>
      <diagonal/>
    </border>
    <border>
      <left style="dotted">
        <color indexed="64"/>
      </left>
      <right style="dotted">
        <color indexed="64"/>
      </right>
      <top style="dotted">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0" fontId="28" fillId="0" borderId="0"/>
    <xf numFmtId="0" fontId="28" fillId="0" borderId="0"/>
    <xf numFmtId="0" fontId="83" fillId="0" borderId="0">
      <alignment vertical="center"/>
    </xf>
  </cellStyleXfs>
  <cellXfs count="2381">
    <xf numFmtId="0" fontId="0" fillId="0" borderId="0" xfId="0">
      <alignment vertical="center"/>
    </xf>
    <xf numFmtId="0" fontId="0" fillId="0" borderId="0" xfId="0" applyBorder="1" applyAlignment="1" applyProtection="1">
      <alignment vertical="center"/>
      <protection hidden="1"/>
    </xf>
    <xf numFmtId="0" fontId="0" fillId="0" borderId="0" xfId="0" applyAlignment="1" applyProtection="1">
      <alignment vertical="center"/>
      <protection hidden="1"/>
    </xf>
    <xf numFmtId="0" fontId="0" fillId="0" borderId="0" xfId="0" applyAlignment="1" applyProtection="1">
      <protection hidden="1"/>
    </xf>
    <xf numFmtId="0" fontId="7" fillId="0" borderId="0" xfId="0" applyFont="1" applyAlignment="1" applyProtection="1">
      <protection hidden="1"/>
    </xf>
    <xf numFmtId="0" fontId="0" fillId="0" borderId="0" xfId="0" applyBorder="1" applyAlignment="1" applyProtection="1">
      <alignment horizontal="center"/>
      <protection hidden="1"/>
    </xf>
    <xf numFmtId="38" fontId="0" fillId="0" borderId="0" xfId="1" applyFont="1" applyBorder="1" applyAlignment="1" applyProtection="1">
      <alignment horizontal="right"/>
      <protection hidden="1"/>
    </xf>
    <xf numFmtId="0" fontId="0" fillId="0" borderId="0" xfId="0" applyBorder="1" applyAlignment="1" applyProtection="1">
      <protection hidden="1"/>
    </xf>
    <xf numFmtId="3" fontId="0" fillId="0" borderId="0" xfId="0" applyNumberFormat="1" applyAlignment="1" applyProtection="1">
      <protection hidden="1"/>
    </xf>
    <xf numFmtId="0" fontId="0" fillId="0" borderId="0" xfId="0" applyFill="1" applyBorder="1" applyAlignment="1" applyProtection="1">
      <alignment vertical="center"/>
      <protection hidden="1"/>
    </xf>
    <xf numFmtId="57" fontId="0" fillId="0" borderId="0" xfId="0" applyNumberFormat="1" applyFill="1" applyAlignment="1" applyProtection="1">
      <alignment vertical="center"/>
      <protection hidden="1"/>
    </xf>
    <xf numFmtId="0" fontId="0" fillId="0" borderId="0" xfId="0" applyFill="1" applyBorder="1" applyAlignment="1" applyProtection="1">
      <alignment horizontal="right" vertical="center"/>
      <protection hidden="1"/>
    </xf>
    <xf numFmtId="0" fontId="0" fillId="0" borderId="0" xfId="0" applyFill="1" applyBorder="1" applyAlignment="1" applyProtection="1">
      <alignment vertical="center" wrapText="1"/>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vertical="center" wrapText="1"/>
      <protection hidden="1"/>
    </xf>
    <xf numFmtId="0" fontId="12" fillId="0" borderId="0" xfId="0" applyFont="1">
      <alignment vertical="center"/>
    </xf>
    <xf numFmtId="0" fontId="14" fillId="0" borderId="0" xfId="0" applyFont="1" applyFill="1" applyBorder="1" applyAlignment="1" applyProtection="1">
      <alignment vertical="center"/>
      <protection hidden="1"/>
    </xf>
    <xf numFmtId="0" fontId="11" fillId="0" borderId="0" xfId="0" applyFont="1" applyFill="1" applyBorder="1" applyAlignment="1" applyProtection="1">
      <alignment horizontal="left" vertical="center"/>
      <protection hidden="1"/>
    </xf>
    <xf numFmtId="0" fontId="15" fillId="0" borderId="0" xfId="2" applyFont="1" applyFill="1" applyBorder="1" applyAlignment="1" applyProtection="1">
      <alignment horizontal="center" vertical="center"/>
      <protection hidden="1"/>
    </xf>
    <xf numFmtId="0" fontId="10"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right" vertical="center"/>
      <protection hidden="1"/>
    </xf>
    <xf numFmtId="0" fontId="15" fillId="0" borderId="0" xfId="2" applyFont="1" applyFill="1" applyBorder="1" applyAlignment="1" applyProtection="1">
      <alignment vertical="center"/>
      <protection hidden="1"/>
    </xf>
    <xf numFmtId="0" fontId="11" fillId="0" borderId="0" xfId="0" applyFont="1" applyFill="1" applyBorder="1" applyAlignment="1" applyProtection="1">
      <alignment horizontal="distributed" vertical="center"/>
      <protection hidden="1"/>
    </xf>
    <xf numFmtId="0" fontId="17" fillId="0" borderId="0" xfId="2"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11" fillId="0" borderId="70" xfId="0" applyFont="1" applyFill="1" applyBorder="1" applyAlignment="1" applyProtection="1">
      <alignment vertical="center"/>
      <protection hidden="1"/>
    </xf>
    <xf numFmtId="0" fontId="11" fillId="0" borderId="70" xfId="0" applyFont="1" applyFill="1" applyBorder="1" applyAlignment="1" applyProtection="1">
      <alignment vertical="center" wrapText="1"/>
      <protection hidden="1"/>
    </xf>
    <xf numFmtId="0" fontId="11" fillId="0" borderId="71" xfId="0" applyFont="1" applyFill="1" applyBorder="1" applyAlignment="1" applyProtection="1">
      <alignment vertical="center"/>
      <protection hidden="1"/>
    </xf>
    <xf numFmtId="0" fontId="11" fillId="0" borderId="73" xfId="0" applyFont="1" applyFill="1" applyBorder="1" applyAlignment="1" applyProtection="1">
      <alignment vertical="center"/>
      <protection hidden="1"/>
    </xf>
    <xf numFmtId="0" fontId="15" fillId="0" borderId="13" xfId="2" applyFont="1" applyFill="1" applyBorder="1" applyAlignment="1" applyProtection="1">
      <alignment horizontal="center" vertical="center"/>
      <protection hidden="1"/>
    </xf>
    <xf numFmtId="0" fontId="11" fillId="0" borderId="75" xfId="2" applyFont="1" applyFill="1" applyBorder="1" applyAlignment="1" applyProtection="1">
      <alignment horizontal="left" vertical="center"/>
      <protection hidden="1"/>
    </xf>
    <xf numFmtId="0" fontId="15" fillId="0" borderId="75" xfId="2" applyFont="1" applyFill="1" applyBorder="1" applyAlignment="1" applyProtection="1">
      <alignment horizontal="center" vertical="center"/>
      <protection hidden="1"/>
    </xf>
    <xf numFmtId="0" fontId="11" fillId="0" borderId="75" xfId="0" applyFont="1" applyFill="1" applyBorder="1" applyAlignment="1" applyProtection="1">
      <alignment vertical="center"/>
      <protection hidden="1"/>
    </xf>
    <xf numFmtId="0" fontId="11" fillId="0" borderId="76" xfId="0" applyFont="1" applyFill="1" applyBorder="1" applyAlignment="1" applyProtection="1">
      <alignment vertical="center"/>
      <protection hidden="1"/>
    </xf>
    <xf numFmtId="0" fontId="13" fillId="0" borderId="69" xfId="0" applyFont="1" applyFill="1" applyBorder="1" applyAlignment="1" applyProtection="1">
      <alignment horizontal="center" vertical="center"/>
      <protection hidden="1"/>
    </xf>
    <xf numFmtId="0" fontId="13" fillId="0" borderId="70" xfId="0" applyFont="1" applyFill="1" applyBorder="1" applyAlignment="1" applyProtection="1">
      <alignment horizontal="center" vertical="center"/>
      <protection hidden="1"/>
    </xf>
    <xf numFmtId="0" fontId="13" fillId="0" borderId="77" xfId="0" applyFont="1" applyFill="1" applyBorder="1" applyAlignment="1" applyProtection="1">
      <alignment horizontal="center" vertical="center"/>
      <protection hidden="1"/>
    </xf>
    <xf numFmtId="0" fontId="11" fillId="0" borderId="72" xfId="0" applyFont="1" applyFill="1" applyBorder="1" applyAlignment="1" applyProtection="1">
      <alignment horizontal="center" vertical="center"/>
      <protection hidden="1"/>
    </xf>
    <xf numFmtId="0" fontId="11" fillId="0" borderId="74" xfId="0" applyFont="1" applyFill="1" applyBorder="1" applyAlignment="1" applyProtection="1">
      <alignment horizontal="center" vertical="center"/>
      <protection hidden="1"/>
    </xf>
    <xf numFmtId="0" fontId="10" fillId="0" borderId="0" xfId="0" applyFont="1" applyAlignment="1" applyProtection="1">
      <protection hidden="1"/>
    </xf>
    <xf numFmtId="0" fontId="12" fillId="0" borderId="0" xfId="0" applyFont="1" applyAlignment="1" applyProtection="1">
      <protection hidden="1"/>
    </xf>
    <xf numFmtId="0" fontId="12" fillId="0" borderId="0" xfId="0" applyFont="1" applyBorder="1" applyAlignment="1" applyProtection="1">
      <alignment horizontal="center"/>
      <protection hidden="1"/>
    </xf>
    <xf numFmtId="38" fontId="12" fillId="0" borderId="0" xfId="1" applyFont="1" applyBorder="1" applyAlignment="1" applyProtection="1">
      <alignment horizontal="right"/>
      <protection hidden="1"/>
    </xf>
    <xf numFmtId="0" fontId="0" fillId="0" borderId="0" xfId="0" applyAlignment="1" applyProtection="1">
      <alignment horizontal="center"/>
      <protection hidden="1"/>
    </xf>
    <xf numFmtId="0" fontId="0" fillId="0" borderId="61" xfId="0" applyBorder="1" applyAlignment="1" applyProtection="1">
      <protection hidden="1"/>
    </xf>
    <xf numFmtId="0" fontId="10" fillId="0" borderId="61" xfId="0" applyFont="1" applyBorder="1" applyAlignment="1" applyProtection="1">
      <protection hidden="1"/>
    </xf>
    <xf numFmtId="0" fontId="12" fillId="0" borderId="61" xfId="0" applyFont="1" applyBorder="1" applyAlignment="1" applyProtection="1">
      <protection hidden="1"/>
    </xf>
    <xf numFmtId="0" fontId="0" fillId="0" borderId="55" xfId="0" applyBorder="1" applyAlignment="1" applyProtection="1">
      <protection hidden="1"/>
    </xf>
    <xf numFmtId="0" fontId="11" fillId="0" borderId="61" xfId="0" applyFont="1" applyFill="1" applyBorder="1" applyAlignment="1" applyProtection="1">
      <alignment vertical="center"/>
      <protection hidden="1"/>
    </xf>
    <xf numFmtId="0" fontId="11" fillId="0" borderId="21" xfId="0" applyFont="1" applyFill="1" applyBorder="1" applyAlignment="1" applyProtection="1">
      <alignment horizontal="center" vertical="center"/>
      <protection hidden="1"/>
    </xf>
    <xf numFmtId="0" fontId="10" fillId="0" borderId="61" xfId="0" applyFont="1" applyFill="1" applyBorder="1" applyAlignment="1" applyProtection="1">
      <alignment horizontal="right" vertical="center"/>
      <protection hidden="1"/>
    </xf>
    <xf numFmtId="0" fontId="10" fillId="0" borderId="61" xfId="0" applyFont="1" applyFill="1" applyBorder="1" applyAlignment="1" applyProtection="1">
      <alignment horizontal="left" vertical="center"/>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0" fontId="12" fillId="0" borderId="0" xfId="0" applyFont="1" applyFill="1" applyAlignment="1" applyProtection="1">
      <alignment vertical="center"/>
      <protection hidden="1"/>
    </xf>
    <xf numFmtId="0" fontId="12" fillId="0" borderId="0" xfId="0" applyFont="1" applyBorder="1" applyAlignment="1" applyProtection="1">
      <alignment horizontal="center" vertical="center"/>
      <protection hidden="1"/>
    </xf>
    <xf numFmtId="0" fontId="12" fillId="0" borderId="0" xfId="0" applyFont="1" applyBorder="1" applyAlignment="1" applyProtection="1">
      <alignment vertical="center"/>
      <protection hidden="1"/>
    </xf>
    <xf numFmtId="38" fontId="12" fillId="0" borderId="0" xfId="1" applyFont="1" applyAlignment="1" applyProtection="1">
      <alignment horizontal="right" vertical="center"/>
      <protection hidden="1"/>
    </xf>
    <xf numFmtId="38" fontId="12" fillId="0" borderId="0" xfId="1" applyFont="1" applyBorder="1" applyAlignment="1" applyProtection="1">
      <alignment horizontal="left" vertical="center"/>
      <protection hidden="1"/>
    </xf>
    <xf numFmtId="0" fontId="23" fillId="0" borderId="0" xfId="0" applyFont="1" applyAlignment="1" applyProtection="1">
      <alignment vertical="center"/>
      <protection hidden="1"/>
    </xf>
    <xf numFmtId="0" fontId="12" fillId="0" borderId="41" xfId="0" applyFont="1" applyFill="1" applyBorder="1" applyAlignment="1" applyProtection="1">
      <alignment horizontal="right" vertical="center"/>
      <protection hidden="1"/>
    </xf>
    <xf numFmtId="0" fontId="12" fillId="0" borderId="0" xfId="0" applyFont="1" applyFill="1" applyBorder="1" applyAlignment="1" applyProtection="1">
      <alignment vertical="center"/>
      <protection hidden="1"/>
    </xf>
    <xf numFmtId="0" fontId="12" fillId="0" borderId="0" xfId="0" applyFont="1" applyAlignment="1" applyProtection="1">
      <alignment horizontal="right" vertical="center"/>
      <protection hidden="1"/>
    </xf>
    <xf numFmtId="3" fontId="0" fillId="0" borderId="59" xfId="0" applyNumberFormat="1" applyBorder="1" applyAlignment="1" applyProtection="1">
      <protection hidden="1"/>
    </xf>
    <xf numFmtId="0" fontId="0" fillId="0" borderId="61" xfId="0" applyBorder="1" applyAlignment="1" applyProtection="1">
      <alignment horizontal="center"/>
      <protection hidden="1"/>
    </xf>
    <xf numFmtId="0" fontId="0" fillId="0" borderId="60" xfId="0" applyBorder="1" applyAlignment="1" applyProtection="1">
      <protection hidden="1"/>
    </xf>
    <xf numFmtId="38" fontId="0" fillId="0" borderId="0" xfId="0" applyNumberFormat="1" applyAlignment="1" applyProtection="1">
      <protection hidden="1"/>
    </xf>
    <xf numFmtId="0" fontId="0" fillId="0" borderId="0" xfId="0" applyAlignment="1" applyProtection="1">
      <alignment horizontal="right"/>
      <protection hidden="1"/>
    </xf>
    <xf numFmtId="38" fontId="0" fillId="0" borderId="0" xfId="1" applyFont="1" applyAlignment="1" applyProtection="1">
      <protection hidden="1"/>
    </xf>
    <xf numFmtId="0" fontId="0" fillId="0" borderId="47" xfId="0" applyBorder="1" applyAlignment="1" applyProtection="1">
      <protection hidden="1"/>
    </xf>
    <xf numFmtId="0" fontId="0" fillId="0" borderId="66" xfId="0" applyBorder="1" applyAlignment="1" applyProtection="1">
      <alignment horizontal="center"/>
      <protection hidden="1"/>
    </xf>
    <xf numFmtId="3" fontId="0" fillId="0" borderId="48" xfId="0" applyNumberFormat="1" applyBorder="1" applyAlignment="1" applyProtection="1">
      <protection hidden="1"/>
    </xf>
    <xf numFmtId="0" fontId="0" fillId="0" borderId="66" xfId="0" applyBorder="1" applyAlignment="1" applyProtection="1">
      <protection hidden="1"/>
    </xf>
    <xf numFmtId="0" fontId="0" fillId="0" borderId="48" xfId="0" applyBorder="1" applyAlignment="1" applyProtection="1">
      <protection hidden="1"/>
    </xf>
    <xf numFmtId="3" fontId="0" fillId="0" borderId="82" xfId="0" applyNumberFormat="1" applyBorder="1" applyAlignment="1" applyProtection="1">
      <protection hidden="1"/>
    </xf>
    <xf numFmtId="0" fontId="0" fillId="0" borderId="4" xfId="0" applyBorder="1" applyAlignment="1" applyProtection="1">
      <alignment horizontal="center"/>
      <protection hidden="1"/>
    </xf>
    <xf numFmtId="3" fontId="0" fillId="0" borderId="21" xfId="0" applyNumberFormat="1" applyBorder="1" applyAlignment="1" applyProtection="1">
      <protection hidden="1"/>
    </xf>
    <xf numFmtId="0" fontId="0" fillId="0" borderId="82" xfId="0" applyBorder="1" applyAlignment="1" applyProtection="1">
      <protection hidden="1"/>
    </xf>
    <xf numFmtId="0" fontId="0" fillId="0" borderId="21" xfId="0" applyBorder="1" applyAlignment="1" applyProtection="1">
      <protection hidden="1"/>
    </xf>
    <xf numFmtId="3" fontId="0" fillId="0" borderId="4" xfId="0" applyNumberFormat="1" applyBorder="1" applyAlignment="1" applyProtection="1">
      <protection hidden="1"/>
    </xf>
    <xf numFmtId="0" fontId="0" fillId="0" borderId="4" xfId="0" applyBorder="1" applyAlignment="1" applyProtection="1">
      <protection hidden="1"/>
    </xf>
    <xf numFmtId="0" fontId="0" fillId="0" borderId="3" xfId="0" applyBorder="1" applyAlignment="1" applyProtection="1">
      <protection hidden="1"/>
    </xf>
    <xf numFmtId="0" fontId="0" fillId="0" borderId="23" xfId="0" applyBorder="1" applyAlignment="1" applyProtection="1">
      <alignment horizontal="center" shrinkToFit="1"/>
      <protection hidden="1"/>
    </xf>
    <xf numFmtId="0" fontId="0" fillId="0" borderId="6" xfId="0" applyBorder="1" applyAlignment="1" applyProtection="1">
      <alignment horizontal="center" shrinkToFit="1"/>
      <protection hidden="1"/>
    </xf>
    <xf numFmtId="0" fontId="0" fillId="0" borderId="51" xfId="0" applyBorder="1" applyAlignment="1" applyProtection="1">
      <alignment horizontal="center" shrinkToFit="1"/>
      <protection hidden="1"/>
    </xf>
    <xf numFmtId="0" fontId="0" fillId="0" borderId="96" xfId="0" applyBorder="1" applyAlignment="1" applyProtection="1">
      <alignment horizontal="right" shrinkToFit="1"/>
      <protection hidden="1"/>
    </xf>
    <xf numFmtId="0" fontId="0" fillId="0" borderId="55" xfId="0" applyBorder="1" applyAlignment="1" applyProtection="1">
      <alignment horizontal="right" shrinkToFit="1"/>
      <protection hidden="1"/>
    </xf>
    <xf numFmtId="3" fontId="0" fillId="0" borderId="42" xfId="0" applyNumberFormat="1" applyBorder="1" applyAlignment="1" applyProtection="1">
      <alignment horizontal="right" shrinkToFit="1"/>
      <protection hidden="1"/>
    </xf>
    <xf numFmtId="3" fontId="0" fillId="0" borderId="1" xfId="0" applyNumberFormat="1" applyBorder="1" applyAlignment="1" applyProtection="1">
      <alignment horizontal="right" shrinkToFit="1"/>
      <protection hidden="1"/>
    </xf>
    <xf numFmtId="0" fontId="0" fillId="0" borderId="4" xfId="0" applyBorder="1" applyAlignment="1" applyProtection="1">
      <alignment horizontal="right" shrinkToFit="1"/>
      <protection hidden="1"/>
    </xf>
    <xf numFmtId="3" fontId="0" fillId="0" borderId="2" xfId="0" applyNumberFormat="1" applyBorder="1" applyAlignment="1" applyProtection="1">
      <alignment horizontal="right" shrinkToFit="1"/>
      <protection hidden="1"/>
    </xf>
    <xf numFmtId="3" fontId="0" fillId="0" borderId="24" xfId="0" applyNumberFormat="1" applyBorder="1" applyAlignment="1" applyProtection="1">
      <alignment horizontal="right" shrinkToFit="1"/>
      <protection hidden="1"/>
    </xf>
    <xf numFmtId="0" fontId="0" fillId="0" borderId="25" xfId="0" applyBorder="1" applyAlignment="1" applyProtection="1">
      <alignment horizontal="right" shrinkToFit="1"/>
      <protection hidden="1"/>
    </xf>
    <xf numFmtId="0" fontId="0" fillId="0" borderId="26" xfId="0" applyBorder="1" applyAlignment="1" applyProtection="1">
      <alignment horizontal="right" shrinkToFit="1"/>
      <protection hidden="1"/>
    </xf>
    <xf numFmtId="0" fontId="0" fillId="0" borderId="17" xfId="0" applyBorder="1" applyAlignment="1" applyProtection="1">
      <alignment horizontal="right" shrinkToFit="1"/>
      <protection hidden="1"/>
    </xf>
    <xf numFmtId="0" fontId="0" fillId="0" borderId="18" xfId="0" applyBorder="1" applyAlignment="1" applyProtection="1">
      <alignment horizontal="right" shrinkToFit="1"/>
      <protection hidden="1"/>
    </xf>
    <xf numFmtId="3" fontId="0" fillId="0" borderId="19" xfId="0" applyNumberFormat="1" applyBorder="1" applyAlignment="1" applyProtection="1">
      <alignment horizontal="right" shrinkToFit="1"/>
      <protection hidden="1"/>
    </xf>
    <xf numFmtId="14" fontId="11" fillId="0" borderId="0" xfId="0" applyNumberFormat="1" applyFont="1" applyFill="1" applyBorder="1" applyAlignment="1" applyProtection="1">
      <alignment vertical="center"/>
      <protection hidden="1"/>
    </xf>
    <xf numFmtId="178" fontId="11" fillId="0" borderId="0" xfId="0" applyNumberFormat="1" applyFont="1" applyFill="1" applyBorder="1" applyAlignment="1" applyProtection="1">
      <alignment vertical="center"/>
      <protection hidden="1"/>
    </xf>
    <xf numFmtId="177" fontId="0" fillId="0" borderId="0" xfId="0" applyNumberFormat="1" applyAlignment="1" applyProtection="1">
      <protection hidden="1"/>
    </xf>
    <xf numFmtId="38" fontId="0" fillId="0" borderId="3" xfId="0" applyNumberFormat="1" applyBorder="1" applyAlignment="1" applyProtection="1">
      <protection hidden="1"/>
    </xf>
    <xf numFmtId="38" fontId="0" fillId="0" borderId="3" xfId="1" applyFont="1" applyBorder="1" applyAlignment="1" applyProtection="1">
      <protection hidden="1"/>
    </xf>
    <xf numFmtId="0" fontId="0" fillId="0" borderId="3" xfId="0" applyBorder="1" applyAlignment="1" applyProtection="1">
      <alignment horizontal="right"/>
      <protection hidden="1"/>
    </xf>
    <xf numFmtId="177" fontId="0" fillId="0" borderId="3" xfId="0" applyNumberFormat="1" applyBorder="1" applyAlignment="1" applyProtection="1">
      <alignment horizontal="right"/>
      <protection hidden="1"/>
    </xf>
    <xf numFmtId="177" fontId="0" fillId="0" borderId="3" xfId="0" applyNumberFormat="1" applyBorder="1" applyAlignment="1" applyProtection="1">
      <protection hidden="1"/>
    </xf>
    <xf numFmtId="0" fontId="12" fillId="0" borderId="0" xfId="0" applyFont="1" applyFill="1" applyBorder="1" applyAlignment="1" applyProtection="1">
      <alignment horizontal="center" vertical="center"/>
      <protection hidden="1"/>
    </xf>
    <xf numFmtId="0" fontId="12" fillId="0" borderId="0" xfId="0" applyFont="1" applyAlignment="1" applyProtection="1">
      <alignment horizontal="center" vertical="center"/>
      <protection hidden="1"/>
    </xf>
    <xf numFmtId="38" fontId="10" fillId="0" borderId="0" xfId="1" applyFont="1" applyAlignment="1" applyProtection="1">
      <alignment vertical="center"/>
      <protection hidden="1"/>
    </xf>
    <xf numFmtId="0" fontId="11" fillId="0" borderId="57" xfId="0" applyFont="1" applyFill="1" applyBorder="1" applyAlignment="1" applyProtection="1">
      <alignment vertical="center"/>
      <protection hidden="1"/>
    </xf>
    <xf numFmtId="0" fontId="11" fillId="0" borderId="59" xfId="0" applyFont="1" applyFill="1" applyBorder="1" applyAlignment="1" applyProtection="1">
      <alignment vertical="center"/>
      <protection hidden="1"/>
    </xf>
    <xf numFmtId="0" fontId="12" fillId="0" borderId="0" xfId="0" applyFont="1" applyFill="1" applyBorder="1" applyAlignment="1" applyProtection="1">
      <alignment horizontal="right" vertical="center"/>
      <protection hidden="1"/>
    </xf>
    <xf numFmtId="0" fontId="12" fillId="0" borderId="0" xfId="0" applyFont="1" applyFill="1" applyBorder="1" applyAlignment="1" applyProtection="1">
      <alignment vertical="top" wrapText="1"/>
      <protection hidden="1"/>
    </xf>
    <xf numFmtId="0" fontId="12" fillId="0" borderId="0" xfId="0" applyFont="1" applyFill="1" applyBorder="1" applyAlignment="1" applyProtection="1">
      <alignment horizontal="center" vertical="center" shrinkToFit="1"/>
      <protection hidden="1"/>
    </xf>
    <xf numFmtId="0" fontId="23" fillId="0" borderId="0" xfId="0" applyFont="1" applyFill="1" applyBorder="1" applyAlignment="1" applyProtection="1">
      <alignment vertical="center"/>
      <protection hidden="1"/>
    </xf>
    <xf numFmtId="38" fontId="12" fillId="0" borderId="0" xfId="1" applyFont="1" applyFill="1" applyBorder="1" applyAlignment="1" applyProtection="1">
      <alignment vertical="center"/>
      <protection hidden="1"/>
    </xf>
    <xf numFmtId="38" fontId="12" fillId="0" borderId="0" xfId="1" applyFont="1" applyBorder="1" applyAlignment="1" applyProtection="1">
      <alignment vertical="center"/>
      <protection hidden="1"/>
    </xf>
    <xf numFmtId="57" fontId="0" fillId="0" borderId="3" xfId="0" applyNumberFormat="1" applyFill="1" applyBorder="1" applyAlignment="1" applyProtection="1">
      <alignment horizontal="right" vertical="center"/>
      <protection hidden="1"/>
    </xf>
    <xf numFmtId="0" fontId="0" fillId="0" borderId="3" xfId="0" applyBorder="1" applyAlignment="1" applyProtection="1">
      <alignment vertical="center"/>
      <protection hidden="1"/>
    </xf>
    <xf numFmtId="38" fontId="0" fillId="0" borderId="0" xfId="1" applyFont="1" applyBorder="1" applyAlignment="1" applyProtection="1">
      <alignment vertical="center"/>
      <protection hidden="1"/>
    </xf>
    <xf numFmtId="38" fontId="0" fillId="0" borderId="3" xfId="1" applyFont="1" applyBorder="1" applyAlignment="1" applyProtection="1">
      <alignment vertical="center"/>
      <protection hidden="1"/>
    </xf>
    <xf numFmtId="38" fontId="0" fillId="0" borderId="9" xfId="1" applyFont="1" applyBorder="1" applyAlignment="1" applyProtection="1">
      <alignment vertical="center"/>
      <protection hidden="1"/>
    </xf>
    <xf numFmtId="38" fontId="0" fillId="0" borderId="11" xfId="1" applyFont="1" applyBorder="1" applyAlignment="1" applyProtection="1">
      <alignment vertical="center"/>
      <protection hidden="1"/>
    </xf>
    <xf numFmtId="38" fontId="0" fillId="0" borderId="28" xfId="1" applyFont="1" applyBorder="1" applyAlignment="1" applyProtection="1">
      <alignment vertical="center"/>
      <protection hidden="1"/>
    </xf>
    <xf numFmtId="14" fontId="0" fillId="0" borderId="0" xfId="0" applyNumberFormat="1" applyFill="1" applyBorder="1" applyAlignment="1" applyProtection="1">
      <alignment vertical="center"/>
      <protection hidden="1"/>
    </xf>
    <xf numFmtId="0" fontId="0" fillId="0" borderId="3" xfId="0" applyBorder="1" applyAlignment="1" applyProtection="1">
      <alignment horizontal="center" shrinkToFit="1"/>
      <protection hidden="1"/>
    </xf>
    <xf numFmtId="0" fontId="0" fillId="0" borderId="3" xfId="0" applyBorder="1" applyAlignment="1" applyProtection="1">
      <alignment horizontal="center" vertical="center"/>
      <protection hidden="1"/>
    </xf>
    <xf numFmtId="177" fontId="84" fillId="0" borderId="3" xfId="0" applyNumberFormat="1" applyFont="1" applyBorder="1" applyAlignment="1" applyProtection="1">
      <alignment vertical="center"/>
      <protection hidden="1"/>
    </xf>
    <xf numFmtId="177" fontId="0" fillId="0" borderId="3" xfId="0" applyNumberFormat="1" applyBorder="1" applyAlignment="1" applyProtection="1">
      <alignment vertical="center"/>
      <protection hidden="1"/>
    </xf>
    <xf numFmtId="38" fontId="0" fillId="0" borderId="3" xfId="0" applyNumberFormat="1" applyBorder="1" applyAlignment="1" applyProtection="1">
      <alignment vertical="center"/>
      <protection hidden="1"/>
    </xf>
    <xf numFmtId="38" fontId="0" fillId="0" borderId="0" xfId="0" applyNumberFormat="1" applyFill="1" applyBorder="1" applyAlignment="1" applyProtection="1">
      <alignment vertical="center"/>
      <protection hidden="1"/>
    </xf>
    <xf numFmtId="0" fontId="0" fillId="0" borderId="3" xfId="0" applyFill="1" applyBorder="1" applyAlignment="1" applyProtection="1">
      <alignment vertical="center"/>
      <protection hidden="1"/>
    </xf>
    <xf numFmtId="0" fontId="0" fillId="0" borderId="5" xfId="0" applyFill="1" applyBorder="1" applyAlignment="1" applyProtection="1">
      <alignment vertical="center"/>
      <protection hidden="1"/>
    </xf>
    <xf numFmtId="0" fontId="0" fillId="0" borderId="51" xfId="0" applyFill="1" applyBorder="1" applyAlignment="1" applyProtection="1">
      <alignment vertical="center"/>
      <protection hidden="1"/>
    </xf>
    <xf numFmtId="177" fontId="0" fillId="0" borderId="3" xfId="0" applyNumberFormat="1" applyFont="1" applyBorder="1" applyAlignment="1" applyProtection="1">
      <alignment vertical="center"/>
      <protection hidden="1"/>
    </xf>
    <xf numFmtId="38" fontId="0" fillId="0" borderId="3" xfId="0" applyNumberFormat="1" applyFill="1" applyBorder="1" applyAlignment="1" applyProtection="1">
      <alignment vertical="center"/>
      <protection hidden="1"/>
    </xf>
    <xf numFmtId="38" fontId="0" fillId="0" borderId="3" xfId="1" applyFont="1" applyFill="1" applyBorder="1" applyAlignment="1" applyProtection="1">
      <alignment vertical="center"/>
      <protection hidden="1"/>
    </xf>
    <xf numFmtId="0" fontId="0" fillId="0" borderId="68" xfId="0" applyBorder="1" applyAlignment="1" applyProtection="1">
      <alignment vertical="center"/>
      <protection hidden="1"/>
    </xf>
    <xf numFmtId="0" fontId="0" fillId="0" borderId="162" xfId="0" applyBorder="1" applyAlignment="1" applyProtection="1">
      <alignment vertical="center"/>
      <protection hidden="1"/>
    </xf>
    <xf numFmtId="176" fontId="0" fillId="0" borderId="0" xfId="0" applyNumberFormat="1" applyBorder="1" applyAlignment="1" applyProtection="1">
      <alignment vertical="center"/>
      <protection hidden="1"/>
    </xf>
    <xf numFmtId="38" fontId="12" fillId="0" borderId="0" xfId="1" applyFont="1" applyFill="1" applyBorder="1" applyAlignment="1" applyProtection="1">
      <alignment horizontal="right" vertical="center"/>
      <protection hidden="1"/>
    </xf>
    <xf numFmtId="38" fontId="0" fillId="0" borderId="17" xfId="0" applyNumberFormat="1" applyFill="1" applyBorder="1" applyAlignment="1" applyProtection="1">
      <alignment vertical="center"/>
      <protection hidden="1"/>
    </xf>
    <xf numFmtId="0" fontId="0" fillId="0" borderId="1" xfId="0" applyFill="1" applyBorder="1" applyAlignment="1" applyProtection="1">
      <alignment vertical="center"/>
      <protection hidden="1"/>
    </xf>
    <xf numFmtId="38" fontId="0" fillId="0" borderId="1" xfId="0" applyNumberFormat="1" applyFill="1" applyBorder="1" applyAlignment="1" applyProtection="1">
      <alignment vertical="center"/>
      <protection hidden="1"/>
    </xf>
    <xf numFmtId="0" fontId="0" fillId="0" borderId="3" xfId="0" applyBorder="1" applyAlignment="1" applyProtection="1">
      <alignment horizontal="center" vertical="center" wrapText="1"/>
      <protection hidden="1"/>
    </xf>
    <xf numFmtId="0" fontId="88" fillId="0" borderId="0" xfId="0" applyFont="1" applyAlignment="1" applyProtection="1">
      <alignment vertical="center"/>
      <protection hidden="1"/>
    </xf>
    <xf numFmtId="0" fontId="0" fillId="0" borderId="58" xfId="0" applyBorder="1" applyAlignment="1" applyProtection="1">
      <alignment vertical="center"/>
      <protection hidden="1"/>
    </xf>
    <xf numFmtId="0" fontId="89" fillId="2" borderId="78" xfId="1" applyNumberFormat="1" applyFont="1" applyFill="1" applyBorder="1" applyAlignment="1" applyProtection="1">
      <alignment horizontal="center" vertical="center"/>
      <protection locked="0" hidden="1"/>
    </xf>
    <xf numFmtId="0" fontId="89" fillId="2" borderId="167" xfId="1" applyNumberFormat="1" applyFont="1" applyFill="1" applyBorder="1" applyAlignment="1" applyProtection="1">
      <alignment horizontal="center" vertical="center"/>
      <protection locked="0" hidden="1"/>
    </xf>
    <xf numFmtId="0" fontId="12" fillId="0" borderId="166" xfId="0" applyFont="1" applyBorder="1" applyAlignment="1" applyProtection="1">
      <alignment horizontal="center" vertical="center"/>
      <protection hidden="1"/>
    </xf>
    <xf numFmtId="0" fontId="12" fillId="0" borderId="165"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12" fillId="0" borderId="2" xfId="0" applyFont="1" applyBorder="1" applyAlignment="1" applyProtection="1">
      <alignment horizontal="center" vertical="center"/>
      <protection hidden="1"/>
    </xf>
    <xf numFmtId="0" fontId="12" fillId="0" borderId="25" xfId="0" applyFont="1" applyBorder="1" applyAlignment="1" applyProtection="1">
      <alignment horizontal="center" vertical="center"/>
      <protection hidden="1"/>
    </xf>
    <xf numFmtId="0" fontId="12" fillId="0" borderId="26" xfId="0" applyFont="1" applyBorder="1" applyAlignment="1" applyProtection="1">
      <alignment horizontal="center" vertical="center"/>
      <protection hidden="1"/>
    </xf>
    <xf numFmtId="0" fontId="12" fillId="0" borderId="61" xfId="0" applyFont="1" applyBorder="1" applyAlignment="1">
      <alignment vertical="center"/>
    </xf>
    <xf numFmtId="0" fontId="11" fillId="0" borderId="0" xfId="0" applyFont="1" applyFill="1" applyBorder="1" applyAlignment="1" applyProtection="1">
      <alignment horizontal="left" vertical="center"/>
      <protection hidden="1"/>
    </xf>
    <xf numFmtId="38" fontId="12" fillId="0" borderId="0" xfId="1" applyFont="1" applyBorder="1" applyAlignment="1" applyProtection="1">
      <alignment horizontal="right" vertical="center"/>
      <protection hidden="1"/>
    </xf>
    <xf numFmtId="0" fontId="0" fillId="0" borderId="0" xfId="0" applyBorder="1" applyAlignment="1" applyProtection="1">
      <alignment horizontal="center" vertical="center" shrinkToFit="1"/>
      <protection hidden="1"/>
    </xf>
    <xf numFmtId="0" fontId="0" fillId="0" borderId="3" xfId="0" applyBorder="1" applyAlignment="1" applyProtection="1">
      <alignment horizontal="center" vertical="center"/>
      <protection hidden="1"/>
    </xf>
    <xf numFmtId="38" fontId="0" fillId="0" borderId="3" xfId="0" applyNumberFormat="1" applyBorder="1" applyAlignment="1" applyProtection="1">
      <alignment horizontal="right" vertical="center"/>
      <protection hidden="1"/>
    </xf>
    <xf numFmtId="0" fontId="0" fillId="0" borderId="3" xfId="0" applyBorder="1" applyAlignment="1" applyProtection="1">
      <alignment horizontal="right" vertical="center"/>
      <protection hidden="1"/>
    </xf>
    <xf numFmtId="0" fontId="0" fillId="0" borderId="3" xfId="0" applyFill="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12" fillId="0" borderId="2" xfId="0" applyFont="1" applyBorder="1" applyAlignment="1" applyProtection="1">
      <alignment horizontal="center" vertical="center"/>
      <protection hidden="1"/>
    </xf>
    <xf numFmtId="0" fontId="12" fillId="0" borderId="59" xfId="0" applyFont="1" applyBorder="1" applyAlignment="1" applyProtection="1">
      <alignment vertical="center"/>
      <protection hidden="1"/>
    </xf>
    <xf numFmtId="0" fontId="12" fillId="0" borderId="61" xfId="0" applyFont="1" applyBorder="1" applyAlignment="1" applyProtection="1">
      <alignment vertical="center"/>
      <protection hidden="1"/>
    </xf>
    <xf numFmtId="177" fontId="0" fillId="0" borderId="0" xfId="0" applyNumberFormat="1" applyFont="1" applyBorder="1" applyAlignment="1" applyProtection="1">
      <alignment vertical="center"/>
      <protection hidden="1"/>
    </xf>
    <xf numFmtId="177" fontId="0" fillId="0" borderId="0" xfId="0" applyNumberFormat="1" applyBorder="1" applyAlignment="1" applyProtection="1">
      <alignment vertical="center"/>
      <protection hidden="1"/>
    </xf>
    <xf numFmtId="38" fontId="0" fillId="0" borderId="0" xfId="1" applyFont="1" applyBorder="1" applyAlignment="1" applyProtection="1">
      <alignment horizontal="right" vertical="center"/>
      <protection hidden="1"/>
    </xf>
    <xf numFmtId="177" fontId="0" fillId="0" borderId="0" xfId="0" applyNumberFormat="1" applyFill="1" applyBorder="1" applyAlignment="1" applyProtection="1">
      <alignment vertical="center"/>
      <protection hidden="1"/>
    </xf>
    <xf numFmtId="0" fontId="94" fillId="0" borderId="61" xfId="0" applyFont="1" applyBorder="1" applyAlignment="1">
      <alignment vertical="center"/>
    </xf>
    <xf numFmtId="0" fontId="94" fillId="0" borderId="0" xfId="0" applyFont="1" applyAlignment="1" applyProtection="1">
      <alignment vertical="center"/>
      <protection hidden="1"/>
    </xf>
    <xf numFmtId="0" fontId="0" fillId="0" borderId="61" xfId="0" applyBorder="1" applyAlignment="1" applyProtection="1">
      <alignment vertical="center"/>
      <protection hidden="1"/>
    </xf>
    <xf numFmtId="0" fontId="0" fillId="0" borderId="0" xfId="0" applyAlignment="1" applyProtection="1">
      <alignment vertical="center"/>
    </xf>
    <xf numFmtId="0" fontId="12" fillId="0" borderId="0" xfId="0" applyFont="1" applyFill="1" applyBorder="1" applyAlignment="1" applyProtection="1">
      <alignment vertical="top" wrapText="1"/>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shrinkToFit="1"/>
    </xf>
    <xf numFmtId="38" fontId="12" fillId="0" borderId="0" xfId="1" applyFont="1" applyFill="1" applyBorder="1" applyAlignment="1" applyProtection="1">
      <alignment horizontal="right" vertical="center"/>
    </xf>
    <xf numFmtId="0" fontId="12" fillId="0" borderId="0" xfId="0" applyFont="1" applyFill="1" applyBorder="1" applyAlignment="1" applyProtection="1">
      <alignment horizontal="right" vertical="center"/>
    </xf>
    <xf numFmtId="38" fontId="12" fillId="0" borderId="0" xfId="1" applyFont="1" applyFill="1" applyBorder="1" applyAlignment="1" applyProtection="1">
      <alignment vertical="center"/>
    </xf>
    <xf numFmtId="0" fontId="12" fillId="0" borderId="0" xfId="0" applyFont="1" applyBorder="1" applyAlignment="1" applyProtection="1">
      <alignment vertical="center"/>
    </xf>
    <xf numFmtId="0" fontId="0" fillId="0" borderId="38" xfId="0" applyBorder="1" applyAlignment="1" applyProtection="1">
      <alignment vertical="center" wrapText="1"/>
    </xf>
    <xf numFmtId="0" fontId="0" fillId="0" borderId="39" xfId="0" applyBorder="1" applyAlignment="1" applyProtection="1">
      <alignment vertical="center" wrapText="1"/>
    </xf>
    <xf numFmtId="0" fontId="0" fillId="6" borderId="39" xfId="0" applyFill="1" applyBorder="1" applyAlignment="1" applyProtection="1">
      <alignment vertical="center" wrapText="1"/>
    </xf>
    <xf numFmtId="0" fontId="0" fillId="6" borderId="40" xfId="0" applyFill="1" applyBorder="1" applyAlignment="1" applyProtection="1">
      <alignment vertical="center" wrapText="1"/>
    </xf>
    <xf numFmtId="0" fontId="0" fillId="0" borderId="41" xfId="0" applyBorder="1" applyAlignment="1" applyProtection="1">
      <alignment vertical="center" wrapText="1"/>
    </xf>
    <xf numFmtId="38" fontId="0" fillId="0" borderId="0" xfId="1" applyFont="1" applyBorder="1" applyAlignment="1" applyProtection="1">
      <alignment vertical="center" wrapText="1"/>
    </xf>
    <xf numFmtId="38" fontId="0" fillId="6" borderId="0" xfId="1" applyFont="1" applyFill="1" applyBorder="1" applyAlignment="1" applyProtection="1">
      <alignment vertical="center" wrapText="1"/>
    </xf>
    <xf numFmtId="38" fontId="0" fillId="6" borderId="42" xfId="1" applyFont="1" applyFill="1" applyBorder="1" applyAlignment="1" applyProtection="1">
      <alignment vertical="center" wrapText="1"/>
    </xf>
    <xf numFmtId="177" fontId="0" fillId="0" borderId="3" xfId="0" applyNumberFormat="1" applyBorder="1" applyAlignment="1" applyProtection="1">
      <alignment horizontal="right" vertical="center"/>
    </xf>
    <xf numFmtId="0" fontId="0" fillId="0" borderId="17" xfId="0" applyBorder="1" applyAlignment="1" applyProtection="1">
      <alignment vertical="center" wrapText="1"/>
    </xf>
    <xf numFmtId="38" fontId="0" fillId="0" borderId="18" xfId="1" applyFont="1" applyBorder="1" applyAlignment="1" applyProtection="1">
      <alignment vertical="center" wrapText="1"/>
    </xf>
    <xf numFmtId="38" fontId="0" fillId="6" borderId="18" xfId="1" applyFont="1" applyFill="1" applyBorder="1" applyAlignment="1" applyProtection="1">
      <alignment vertical="center" wrapText="1"/>
    </xf>
    <xf numFmtId="38" fontId="0" fillId="6" borderId="19" xfId="1" applyFont="1" applyFill="1" applyBorder="1" applyAlignment="1" applyProtection="1">
      <alignment vertical="center" wrapText="1"/>
    </xf>
    <xf numFmtId="0" fontId="0" fillId="7" borderId="41" xfId="0" applyFill="1" applyBorder="1" applyAlignment="1" applyProtection="1">
      <alignment vertical="center" wrapText="1"/>
    </xf>
    <xf numFmtId="38" fontId="0" fillId="7" borderId="0" xfId="1" applyFont="1" applyFill="1" applyBorder="1" applyAlignment="1" applyProtection="1">
      <alignment vertical="center" wrapText="1"/>
    </xf>
    <xf numFmtId="38" fontId="0" fillId="8" borderId="0" xfId="1" applyFont="1" applyFill="1" applyBorder="1" applyAlignment="1" applyProtection="1">
      <alignment vertical="center" wrapText="1"/>
    </xf>
    <xf numFmtId="38" fontId="0" fillId="8" borderId="42" xfId="1" applyFont="1" applyFill="1" applyBorder="1" applyAlignment="1" applyProtection="1">
      <alignment vertical="center" wrapText="1"/>
    </xf>
    <xf numFmtId="0" fontId="9" fillId="0" borderId="0" xfId="0" applyFont="1" applyBorder="1" applyAlignment="1" applyProtection="1">
      <alignment vertical="center"/>
    </xf>
    <xf numFmtId="0" fontId="0" fillId="0" borderId="0" xfId="0" applyBorder="1" applyAlignment="1" applyProtection="1">
      <alignment vertical="center" wrapText="1"/>
    </xf>
    <xf numFmtId="38" fontId="0" fillId="5" borderId="4" xfId="1" applyFont="1" applyFill="1" applyBorder="1" applyAlignment="1" applyProtection="1">
      <alignment vertical="center" wrapText="1"/>
    </xf>
    <xf numFmtId="38" fontId="0" fillId="5" borderId="109" xfId="1" applyFont="1" applyFill="1" applyBorder="1" applyAlignment="1" applyProtection="1">
      <alignment vertical="center" wrapText="1"/>
    </xf>
    <xf numFmtId="0" fontId="0" fillId="0" borderId="0" xfId="0" applyFill="1" applyBorder="1" applyAlignment="1" applyProtection="1">
      <alignment vertical="center" wrapText="1"/>
    </xf>
    <xf numFmtId="38" fontId="0" fillId="0" borderId="0" xfId="1" applyFont="1" applyFill="1" applyBorder="1" applyAlignment="1" applyProtection="1">
      <alignment vertical="center" wrapText="1"/>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0" fillId="0" borderId="0" xfId="0" applyBorder="1" applyAlignment="1" applyProtection="1">
      <alignment vertical="center"/>
    </xf>
    <xf numFmtId="0" fontId="0" fillId="0" borderId="5" xfId="0" applyBorder="1" applyAlignment="1" applyProtection="1">
      <alignment horizontal="center" vertical="center"/>
    </xf>
    <xf numFmtId="0" fontId="84" fillId="0" borderId="40" xfId="0" applyFont="1" applyBorder="1" applyAlignment="1" applyProtection="1">
      <alignment horizontal="center" vertical="center"/>
    </xf>
    <xf numFmtId="177" fontId="0" fillId="0" borderId="6" xfId="0" applyNumberFormat="1" applyBorder="1" applyAlignment="1" applyProtection="1">
      <alignment horizontal="center" vertical="center"/>
    </xf>
    <xf numFmtId="38" fontId="0" fillId="0" borderId="19" xfId="1" applyFont="1" applyBorder="1" applyAlignment="1" applyProtection="1">
      <alignment vertical="center"/>
    </xf>
    <xf numFmtId="177" fontId="0" fillId="0" borderId="5" xfId="0" applyNumberFormat="1" applyBorder="1" applyAlignment="1" applyProtection="1">
      <alignment horizontal="center" vertical="center"/>
    </xf>
    <xf numFmtId="177" fontId="0" fillId="0" borderId="0" xfId="0" applyNumberFormat="1" applyBorder="1" applyAlignment="1" applyProtection="1">
      <alignment vertical="center"/>
    </xf>
    <xf numFmtId="0" fontId="0" fillId="0" borderId="51" xfId="0" applyBorder="1" applyAlignment="1" applyProtection="1">
      <alignment horizontal="center" vertical="center"/>
    </xf>
    <xf numFmtId="0" fontId="0" fillId="0" borderId="6" xfId="0" applyBorder="1" applyAlignment="1" applyProtection="1">
      <alignment horizontal="center" vertical="center"/>
    </xf>
    <xf numFmtId="38" fontId="0" fillId="0" borderId="2" xfId="1" applyFont="1" applyFill="1" applyBorder="1" applyAlignment="1" applyProtection="1">
      <alignment vertical="center" wrapText="1"/>
    </xf>
    <xf numFmtId="38" fontId="0" fillId="0" borderId="3" xfId="1" applyFont="1" applyFill="1" applyBorder="1" applyAlignment="1" applyProtection="1">
      <alignment vertical="center" wrapText="1"/>
    </xf>
    <xf numFmtId="0" fontId="0" fillId="0" borderId="19" xfId="0" applyFill="1" applyBorder="1" applyAlignment="1" applyProtection="1">
      <alignment vertical="center" wrapText="1"/>
    </xf>
    <xf numFmtId="0" fontId="89" fillId="2" borderId="166" xfId="0" applyFont="1" applyFill="1" applyBorder="1" applyAlignment="1" applyProtection="1">
      <alignment horizontal="right" vertical="center"/>
      <protection locked="0" hidden="1"/>
    </xf>
    <xf numFmtId="0" fontId="89" fillId="2" borderId="4" xfId="0" applyFont="1" applyFill="1" applyBorder="1" applyAlignment="1" applyProtection="1">
      <alignment horizontal="right" vertical="center"/>
      <protection locked="0" hidden="1"/>
    </xf>
    <xf numFmtId="0" fontId="89" fillId="2" borderId="39" xfId="0" applyFont="1" applyFill="1" applyBorder="1" applyAlignment="1" applyProtection="1">
      <alignment horizontal="center" vertical="center"/>
      <protection locked="0" hidden="1"/>
    </xf>
    <xf numFmtId="0" fontId="28" fillId="0" borderId="0" xfId="3" applyFont="1" applyFill="1" applyProtection="1">
      <protection hidden="1"/>
    </xf>
    <xf numFmtId="0" fontId="33" fillId="0" borderId="0" xfId="3" applyFont="1" applyFill="1" applyProtection="1">
      <protection hidden="1"/>
    </xf>
    <xf numFmtId="0" fontId="34" fillId="0" borderId="0" xfId="3" applyFont="1" applyFill="1" applyAlignment="1" applyProtection="1">
      <alignment vertical="top" textRotation="255"/>
      <protection hidden="1"/>
    </xf>
    <xf numFmtId="0" fontId="33" fillId="0" borderId="0" xfId="3" applyFont="1" applyFill="1" applyBorder="1" applyProtection="1">
      <protection hidden="1"/>
    </xf>
    <xf numFmtId="0" fontId="35" fillId="0" borderId="0" xfId="3" applyFont="1" applyFill="1" applyBorder="1" applyAlignment="1" applyProtection="1">
      <alignment horizontal="left" vertical="center"/>
      <protection hidden="1"/>
    </xf>
    <xf numFmtId="0" fontId="28" fillId="0" borderId="0" xfId="3" applyFont="1" applyFill="1" applyBorder="1" applyProtection="1">
      <protection hidden="1"/>
    </xf>
    <xf numFmtId="0" fontId="28" fillId="0" borderId="58" xfId="3" applyFont="1" applyFill="1" applyBorder="1" applyProtection="1">
      <protection hidden="1"/>
    </xf>
    <xf numFmtId="0" fontId="28" fillId="0" borderId="61" xfId="3" applyFont="1" applyFill="1" applyBorder="1" applyProtection="1">
      <protection hidden="1"/>
    </xf>
    <xf numFmtId="0" fontId="28" fillId="0" borderId="60" xfId="3" applyFont="1" applyFill="1" applyBorder="1" applyProtection="1">
      <protection hidden="1"/>
    </xf>
    <xf numFmtId="0" fontId="38" fillId="0" borderId="54" xfId="3" applyFont="1" applyFill="1" applyBorder="1" applyAlignment="1" applyProtection="1">
      <alignment horizontal="center"/>
      <protection hidden="1"/>
    </xf>
    <xf numFmtId="0" fontId="38" fillId="0" borderId="55" xfId="3" applyFont="1" applyFill="1" applyBorder="1" applyAlignment="1" applyProtection="1">
      <alignment horizontal="center"/>
      <protection hidden="1"/>
    </xf>
    <xf numFmtId="0" fontId="39" fillId="0" borderId="55" xfId="3" applyFont="1" applyFill="1" applyBorder="1" applyProtection="1">
      <protection hidden="1"/>
    </xf>
    <xf numFmtId="0" fontId="39" fillId="0" borderId="55" xfId="3" applyFont="1" applyFill="1" applyBorder="1" applyAlignment="1" applyProtection="1">
      <alignment horizontal="center" vertical="center"/>
      <protection hidden="1"/>
    </xf>
    <xf numFmtId="0" fontId="38" fillId="0" borderId="57" xfId="3" applyFont="1" applyFill="1" applyBorder="1" applyAlignment="1" applyProtection="1">
      <alignment horizontal="center"/>
      <protection hidden="1"/>
    </xf>
    <xf numFmtId="0" fontId="38" fillId="0" borderId="0" xfId="3" applyFont="1" applyFill="1" applyBorder="1" applyAlignment="1" applyProtection="1">
      <alignment horizontal="center"/>
      <protection hidden="1"/>
    </xf>
    <xf numFmtId="0" fontId="39" fillId="0" borderId="0" xfId="3" applyFont="1" applyFill="1" applyBorder="1" applyProtection="1">
      <protection hidden="1"/>
    </xf>
    <xf numFmtId="0" fontId="39" fillId="0" borderId="0" xfId="3" applyFont="1" applyFill="1" applyBorder="1" applyAlignment="1" applyProtection="1">
      <alignment horizontal="center" vertical="center"/>
      <protection hidden="1"/>
    </xf>
    <xf numFmtId="0" fontId="28" fillId="0" borderId="0" xfId="3" applyFont="1" applyFill="1" applyAlignment="1" applyProtection="1">
      <protection hidden="1"/>
    </xf>
    <xf numFmtId="0" fontId="39" fillId="0" borderId="57" xfId="3" applyFont="1" applyFill="1" applyBorder="1" applyProtection="1">
      <protection hidden="1"/>
    </xf>
    <xf numFmtId="0" fontId="28" fillId="0" borderId="57" xfId="3" applyFont="1" applyFill="1" applyBorder="1" applyProtection="1">
      <protection hidden="1"/>
    </xf>
    <xf numFmtId="0" fontId="39" fillId="0" borderId="58" xfId="3" applyFont="1" applyFill="1" applyBorder="1" applyProtection="1">
      <protection hidden="1"/>
    </xf>
    <xf numFmtId="56" fontId="41" fillId="0" borderId="0" xfId="3" applyNumberFormat="1" applyFont="1" applyFill="1" applyBorder="1" applyAlignment="1" applyProtection="1">
      <alignment horizontal="center" vertical="center"/>
      <protection hidden="1"/>
    </xf>
    <xf numFmtId="0" fontId="39" fillId="0" borderId="0" xfId="3" applyFont="1" applyFill="1" applyBorder="1" applyAlignment="1" applyProtection="1">
      <alignment horizontal="right"/>
      <protection hidden="1"/>
    </xf>
    <xf numFmtId="0" fontId="44" fillId="0" borderId="0" xfId="3" applyFont="1" applyFill="1" applyBorder="1" applyAlignment="1" applyProtection="1">
      <alignment vertical="center"/>
      <protection hidden="1"/>
    </xf>
    <xf numFmtId="0" fontId="44" fillId="0" borderId="58" xfId="3" applyFont="1" applyFill="1" applyBorder="1" applyAlignment="1" applyProtection="1">
      <alignment vertical="center"/>
      <protection hidden="1"/>
    </xf>
    <xf numFmtId="0" fontId="45" fillId="0" borderId="0" xfId="3" applyFont="1" applyFill="1" applyBorder="1" applyAlignment="1" applyProtection="1">
      <alignment horizontal="center" vertical="center"/>
      <protection hidden="1"/>
    </xf>
    <xf numFmtId="0" fontId="45" fillId="0" borderId="0" xfId="3" applyNumberFormat="1" applyFont="1" applyFill="1" applyBorder="1" applyAlignment="1" applyProtection="1">
      <alignment horizontal="center" vertical="center"/>
      <protection hidden="1"/>
    </xf>
    <xf numFmtId="0" fontId="46" fillId="0" borderId="0" xfId="3" applyNumberFormat="1" applyFont="1" applyFill="1" applyBorder="1" applyAlignment="1" applyProtection="1">
      <alignment horizontal="center" vertical="center"/>
      <protection hidden="1"/>
    </xf>
    <xf numFmtId="0" fontId="47" fillId="0" borderId="0" xfId="3" applyFont="1" applyFill="1" applyBorder="1" applyAlignment="1" applyProtection="1">
      <alignment horizontal="center" vertical="center" wrapText="1"/>
      <protection hidden="1"/>
    </xf>
    <xf numFmtId="0" fontId="40" fillId="0" borderId="0" xfId="3" applyFont="1" applyFill="1" applyBorder="1" applyAlignment="1" applyProtection="1">
      <alignment horizontal="center" vertical="center"/>
      <protection hidden="1"/>
    </xf>
    <xf numFmtId="0" fontId="48" fillId="0" borderId="0" xfId="3" applyNumberFormat="1" applyFont="1" applyFill="1" applyBorder="1" applyAlignment="1" applyProtection="1">
      <alignment horizontal="center" vertical="center" wrapText="1"/>
      <protection hidden="1"/>
    </xf>
    <xf numFmtId="0" fontId="49" fillId="0" borderId="0" xfId="3" applyFont="1" applyFill="1" applyBorder="1" applyAlignment="1" applyProtection="1">
      <alignment horizontal="center" vertical="center"/>
      <protection hidden="1"/>
    </xf>
    <xf numFmtId="0" fontId="50" fillId="0" borderId="0" xfId="3" applyFont="1" applyFill="1" applyBorder="1" applyAlignment="1" applyProtection="1">
      <alignment horizontal="center" vertical="center"/>
      <protection hidden="1"/>
    </xf>
    <xf numFmtId="0" fontId="42" fillId="0" borderId="0" xfId="3" applyNumberFormat="1" applyFont="1" applyFill="1" applyBorder="1" applyAlignment="1" applyProtection="1">
      <alignment horizontal="center" vertical="center"/>
      <protection hidden="1"/>
    </xf>
    <xf numFmtId="0" fontId="44" fillId="0" borderId="55" xfId="3" applyFont="1" applyFill="1" applyBorder="1" applyAlignment="1" applyProtection="1">
      <alignment horizontal="center" vertical="center"/>
      <protection hidden="1"/>
    </xf>
    <xf numFmtId="0" fontId="44" fillId="0" borderId="0" xfId="3" applyFont="1" applyFill="1" applyBorder="1" applyAlignment="1" applyProtection="1">
      <alignment horizontal="center" vertical="center"/>
      <protection hidden="1"/>
    </xf>
    <xf numFmtId="0" fontId="28" fillId="0" borderId="101" xfId="3" applyFont="1" applyFill="1" applyBorder="1" applyProtection="1">
      <protection hidden="1"/>
    </xf>
    <xf numFmtId="0" fontId="28" fillId="0" borderId="18" xfId="3" applyFont="1" applyFill="1" applyBorder="1" applyProtection="1">
      <protection hidden="1"/>
    </xf>
    <xf numFmtId="0" fontId="37" fillId="0" borderId="41" xfId="3" applyFont="1" applyFill="1" applyBorder="1" applyAlignment="1" applyProtection="1">
      <alignment vertical="top"/>
      <protection hidden="1"/>
    </xf>
    <xf numFmtId="0" fontId="37" fillId="0" borderId="42" xfId="3" applyFont="1" applyFill="1" applyBorder="1" applyAlignment="1" applyProtection="1">
      <alignment vertical="top"/>
      <protection hidden="1"/>
    </xf>
    <xf numFmtId="0" fontId="37" fillId="0" borderId="0" xfId="3" applyFont="1" applyFill="1" applyBorder="1" applyAlignment="1" applyProtection="1">
      <alignment vertical="top"/>
      <protection hidden="1"/>
    </xf>
    <xf numFmtId="0" fontId="37" fillId="0" borderId="58" xfId="3" applyFont="1" applyFill="1" applyBorder="1" applyAlignment="1" applyProtection="1">
      <alignment vertical="top"/>
      <protection hidden="1"/>
    </xf>
    <xf numFmtId="0" fontId="37" fillId="0" borderId="17" xfId="3" applyFont="1" applyFill="1" applyBorder="1" applyAlignment="1" applyProtection="1">
      <alignment vertical="top"/>
      <protection hidden="1"/>
    </xf>
    <xf numFmtId="0" fontId="37" fillId="0" borderId="19" xfId="3" applyFont="1" applyFill="1" applyBorder="1" applyAlignment="1" applyProtection="1">
      <alignment vertical="top"/>
      <protection hidden="1"/>
    </xf>
    <xf numFmtId="0" fontId="37" fillId="0" borderId="18" xfId="3" applyFont="1" applyFill="1" applyBorder="1" applyAlignment="1" applyProtection="1">
      <alignment vertical="top"/>
      <protection hidden="1"/>
    </xf>
    <xf numFmtId="0" fontId="38" fillId="0" borderId="0" xfId="3" applyFont="1" applyFill="1" applyBorder="1" applyAlignment="1" applyProtection="1">
      <alignment vertical="center" wrapText="1"/>
      <protection hidden="1"/>
    </xf>
    <xf numFmtId="0" fontId="66" fillId="0" borderId="0" xfId="3" applyFont="1" applyFill="1" applyBorder="1" applyAlignment="1" applyProtection="1">
      <alignment horizontal="center" vertical="center"/>
      <protection hidden="1"/>
    </xf>
    <xf numFmtId="0" fontId="33" fillId="0" borderId="0" xfId="3" applyFont="1" applyFill="1" applyBorder="1" applyAlignment="1" applyProtection="1">
      <alignment horizontal="center"/>
      <protection hidden="1"/>
    </xf>
    <xf numFmtId="0" fontId="54" fillId="0" borderId="0" xfId="3" applyFont="1" applyFill="1" applyBorder="1" applyAlignment="1" applyProtection="1">
      <alignment vertical="center" textRotation="255" wrapText="1"/>
      <protection hidden="1"/>
    </xf>
    <xf numFmtId="0" fontId="39" fillId="0" borderId="0" xfId="3" applyFont="1" applyFill="1" applyBorder="1" applyAlignment="1" applyProtection="1">
      <protection hidden="1"/>
    </xf>
    <xf numFmtId="0" fontId="41" fillId="0" borderId="0" xfId="3" applyFont="1" applyFill="1" applyBorder="1" applyAlignment="1" applyProtection="1">
      <alignment vertical="center"/>
      <protection hidden="1"/>
    </xf>
    <xf numFmtId="0" fontId="58" fillId="0" borderId="55" xfId="3" applyNumberFormat="1" applyFont="1" applyFill="1" applyBorder="1" applyAlignment="1" applyProtection="1">
      <alignment vertical="center" wrapText="1"/>
      <protection hidden="1"/>
    </xf>
    <xf numFmtId="0" fontId="58" fillId="0" borderId="0" xfId="3" applyNumberFormat="1" applyFont="1" applyFill="1" applyBorder="1" applyAlignment="1" applyProtection="1">
      <alignment vertical="center" wrapText="1"/>
      <protection hidden="1"/>
    </xf>
    <xf numFmtId="0" fontId="37" fillId="0" borderId="0" xfId="3" applyFont="1" applyFill="1" applyBorder="1" applyAlignment="1" applyProtection="1">
      <alignment vertical="center"/>
      <protection hidden="1"/>
    </xf>
    <xf numFmtId="0" fontId="65" fillId="0" borderId="0" xfId="3" applyFont="1" applyFill="1" applyAlignment="1" applyProtection="1">
      <alignment vertical="center"/>
      <protection hidden="1"/>
    </xf>
    <xf numFmtId="0" fontId="37" fillId="0" borderId="57" xfId="3" applyFont="1" applyFill="1" applyBorder="1" applyAlignment="1" applyProtection="1">
      <alignment vertical="center"/>
      <protection hidden="1"/>
    </xf>
    <xf numFmtId="0" fontId="93" fillId="0" borderId="0" xfId="3" applyFont="1" applyFill="1" applyAlignment="1" applyProtection="1">
      <alignment vertical="center"/>
      <protection hidden="1"/>
    </xf>
    <xf numFmtId="0" fontId="39" fillId="0" borderId="101" xfId="3" applyFont="1" applyFill="1" applyBorder="1" applyAlignment="1" applyProtection="1">
      <alignment horizontal="center" vertical="center"/>
      <protection hidden="1"/>
    </xf>
    <xf numFmtId="0" fontId="39" fillId="0" borderId="18" xfId="3" applyFont="1" applyFill="1" applyBorder="1" applyAlignment="1" applyProtection="1">
      <alignment horizontal="center" vertical="center"/>
      <protection hidden="1"/>
    </xf>
    <xf numFmtId="0" fontId="37" fillId="0" borderId="39" xfId="3" applyFont="1" applyFill="1" applyBorder="1" applyAlignment="1" applyProtection="1">
      <alignment vertical="top" wrapText="1"/>
      <protection hidden="1"/>
    </xf>
    <xf numFmtId="0" fontId="37" fillId="0" borderId="40" xfId="3" applyFont="1" applyFill="1" applyBorder="1" applyAlignment="1" applyProtection="1">
      <alignment vertical="top" wrapText="1"/>
      <protection hidden="1"/>
    </xf>
    <xf numFmtId="0" fontId="37" fillId="0" borderId="0" xfId="3" applyFont="1" applyFill="1" applyBorder="1" applyAlignment="1" applyProtection="1">
      <alignment vertical="top" wrapText="1"/>
      <protection hidden="1"/>
    </xf>
    <xf numFmtId="0" fontId="37" fillId="0" borderId="42" xfId="3" applyFont="1" applyFill="1" applyBorder="1" applyAlignment="1" applyProtection="1">
      <alignment vertical="top" wrapText="1"/>
      <protection hidden="1"/>
    </xf>
    <xf numFmtId="0" fontId="67" fillId="0" borderId="0" xfId="3" applyNumberFormat="1" applyFont="1" applyFill="1" applyBorder="1" applyAlignment="1" applyProtection="1">
      <alignment horizontal="left" vertical="center" wrapText="1"/>
      <protection hidden="1"/>
    </xf>
    <xf numFmtId="0" fontId="28" fillId="0" borderId="191" xfId="3" applyFont="1" applyFill="1" applyBorder="1" applyProtection="1">
      <protection hidden="1"/>
    </xf>
    <xf numFmtId="0" fontId="38" fillId="0" borderId="191" xfId="3" applyFont="1" applyFill="1" applyBorder="1" applyAlignment="1" applyProtection="1">
      <alignment vertical="center" wrapText="1"/>
      <protection hidden="1"/>
    </xf>
    <xf numFmtId="0" fontId="58" fillId="0" borderId="0" xfId="3" applyFont="1" applyFill="1" applyBorder="1" applyAlignment="1" applyProtection="1">
      <alignment vertical="center" wrapText="1"/>
      <protection hidden="1"/>
    </xf>
    <xf numFmtId="0" fontId="28" fillId="0" borderId="39" xfId="3" applyFont="1" applyFill="1" applyBorder="1" applyAlignment="1" applyProtection="1">
      <protection hidden="1"/>
    </xf>
    <xf numFmtId="0" fontId="5" fillId="0" borderId="39" xfId="3" applyFont="1" applyFill="1" applyBorder="1" applyAlignment="1" applyProtection="1">
      <protection hidden="1"/>
    </xf>
    <xf numFmtId="0" fontId="5" fillId="0" borderId="40" xfId="3" applyFont="1" applyFill="1" applyBorder="1" applyAlignment="1" applyProtection="1">
      <protection hidden="1"/>
    </xf>
    <xf numFmtId="0" fontId="28" fillId="0" borderId="0" xfId="3" applyFont="1" applyFill="1" applyBorder="1" applyAlignment="1" applyProtection="1">
      <protection hidden="1"/>
    </xf>
    <xf numFmtId="0" fontId="5" fillId="0" borderId="0" xfId="3" applyFont="1" applyFill="1" applyBorder="1" applyAlignment="1" applyProtection="1">
      <protection hidden="1"/>
    </xf>
    <xf numFmtId="0" fontId="5" fillId="0" borderId="42" xfId="3" applyFont="1" applyFill="1" applyBorder="1" applyAlignment="1" applyProtection="1">
      <protection hidden="1"/>
    </xf>
    <xf numFmtId="0" fontId="66" fillId="0" borderId="41" xfId="3" applyFont="1" applyFill="1" applyBorder="1" applyAlignment="1" applyProtection="1">
      <alignment horizontal="center" vertical="center"/>
      <protection hidden="1"/>
    </xf>
    <xf numFmtId="0" fontId="28" fillId="0" borderId="42" xfId="3" applyFont="1" applyFill="1" applyBorder="1" applyAlignment="1" applyProtection="1">
      <protection hidden="1"/>
    </xf>
    <xf numFmtId="0" fontId="66" fillId="0" borderId="17" xfId="3" applyFont="1" applyFill="1" applyBorder="1" applyAlignment="1" applyProtection="1">
      <alignment horizontal="center" vertical="center"/>
      <protection hidden="1"/>
    </xf>
    <xf numFmtId="0" fontId="14" fillId="9" borderId="78" xfId="0" applyFont="1" applyFill="1" applyBorder="1" applyAlignment="1" applyProtection="1">
      <alignment horizontal="center" vertical="center"/>
      <protection locked="0" hidden="1"/>
    </xf>
    <xf numFmtId="0" fontId="14" fillId="9" borderId="108" xfId="0" applyFont="1" applyFill="1" applyBorder="1" applyAlignment="1" applyProtection="1">
      <alignment horizontal="center" vertical="center"/>
      <protection locked="0" hidden="1"/>
    </xf>
    <xf numFmtId="0" fontId="11" fillId="0" borderId="108" xfId="0" applyFont="1" applyFill="1" applyBorder="1" applyAlignment="1" applyProtection="1">
      <alignment horizontal="center" vertical="center"/>
      <protection hidden="1"/>
    </xf>
    <xf numFmtId="0" fontId="89" fillId="2" borderId="25" xfId="0" applyFont="1" applyFill="1" applyBorder="1" applyAlignment="1" applyProtection="1">
      <alignment horizontal="right" vertical="center"/>
      <protection locked="0" hidden="1"/>
    </xf>
    <xf numFmtId="0" fontId="89" fillId="9" borderId="27" xfId="0" applyFont="1" applyFill="1" applyBorder="1" applyAlignment="1" applyProtection="1">
      <alignment horizontal="center" vertical="center"/>
      <protection locked="0" hidden="1"/>
    </xf>
    <xf numFmtId="0" fontId="89" fillId="9" borderId="48" xfId="0" applyFont="1" applyFill="1" applyBorder="1" applyAlignment="1" applyProtection="1">
      <alignment horizontal="center" vertical="center"/>
      <protection locked="0" hidden="1"/>
    </xf>
    <xf numFmtId="182" fontId="0" fillId="0" borderId="0" xfId="0" applyNumberFormat="1" applyAlignment="1" applyProtection="1">
      <protection hidden="1"/>
    </xf>
    <xf numFmtId="177" fontId="0" fillId="0" borderId="0" xfId="0" applyNumberFormat="1" applyAlignment="1" applyProtection="1">
      <alignment vertical="center"/>
      <protection hidden="1"/>
    </xf>
    <xf numFmtId="0" fontId="68" fillId="0" borderId="0" xfId="4" applyFont="1" applyProtection="1">
      <protection hidden="1"/>
    </xf>
    <xf numFmtId="0" fontId="69" fillId="0" borderId="0" xfId="4" applyFont="1" applyAlignment="1" applyProtection="1">
      <alignment horizontal="left"/>
      <protection hidden="1"/>
    </xf>
    <xf numFmtId="0" fontId="70" fillId="0" borderId="0" xfId="4" applyFont="1" applyBorder="1" applyAlignment="1" applyProtection="1">
      <protection hidden="1"/>
    </xf>
    <xf numFmtId="0" fontId="71" fillId="0" borderId="0" xfId="4" applyFont="1" applyBorder="1" applyAlignment="1" applyProtection="1">
      <protection hidden="1"/>
    </xf>
    <xf numFmtId="0" fontId="72" fillId="0" borderId="0" xfId="4" applyFont="1" applyBorder="1" applyAlignment="1" applyProtection="1">
      <alignment vertical="center"/>
      <protection hidden="1"/>
    </xf>
    <xf numFmtId="0" fontId="69" fillId="0" borderId="0" xfId="4" applyFont="1" applyBorder="1" applyAlignment="1" applyProtection="1">
      <alignment vertical="center"/>
      <protection hidden="1"/>
    </xf>
    <xf numFmtId="0" fontId="70" fillId="0" borderId="0" xfId="4" applyFont="1" applyBorder="1" applyAlignment="1" applyProtection="1">
      <alignment horizontal="center" vertical="center"/>
      <protection hidden="1"/>
    </xf>
    <xf numFmtId="0" fontId="73" fillId="0" borderId="0" xfId="4" applyFont="1" applyProtection="1">
      <protection hidden="1"/>
    </xf>
    <xf numFmtId="0" fontId="68" fillId="0" borderId="0" xfId="4" applyFont="1" applyAlignment="1" applyProtection="1">
      <protection hidden="1"/>
    </xf>
    <xf numFmtId="0" fontId="8" fillId="0" borderId="0" xfId="4" applyFont="1" applyAlignment="1" applyProtection="1">
      <alignment horizontal="left"/>
      <protection hidden="1"/>
    </xf>
    <xf numFmtId="0" fontId="60" fillId="0" borderId="0" xfId="4" applyFont="1" applyProtection="1">
      <protection hidden="1"/>
    </xf>
    <xf numFmtId="0" fontId="53" fillId="0" borderId="0" xfId="4" applyFont="1" applyBorder="1" applyAlignment="1" applyProtection="1">
      <alignment vertical="top" textRotation="255"/>
      <protection hidden="1"/>
    </xf>
    <xf numFmtId="0" fontId="75" fillId="0" borderId="0" xfId="4" applyFont="1" applyProtection="1">
      <protection hidden="1"/>
    </xf>
    <xf numFmtId="0" fontId="49" fillId="0" borderId="0" xfId="4" applyFont="1" applyProtection="1">
      <protection hidden="1"/>
    </xf>
    <xf numFmtId="0" fontId="76" fillId="0" borderId="0" xfId="4" applyFont="1" applyAlignment="1" applyProtection="1">
      <alignment horizontal="center" vertical="top"/>
      <protection hidden="1"/>
    </xf>
    <xf numFmtId="0" fontId="78" fillId="0" borderId="0" xfId="3" applyFont="1" applyFill="1" applyAlignment="1" applyProtection="1">
      <alignment vertical="top" textRotation="255"/>
      <protection hidden="1"/>
    </xf>
    <xf numFmtId="0" fontId="46" fillId="0" borderId="0" xfId="4" applyNumberFormat="1" applyFont="1" applyBorder="1" applyAlignment="1" applyProtection="1">
      <alignment vertical="center"/>
      <protection hidden="1"/>
    </xf>
    <xf numFmtId="0" fontId="69" fillId="0" borderId="0" xfId="4" applyFont="1" applyBorder="1" applyAlignment="1" applyProtection="1">
      <alignment vertical="top"/>
      <protection hidden="1"/>
    </xf>
    <xf numFmtId="0" fontId="49" fillId="0" borderId="0" xfId="4" applyFont="1" applyAlignment="1" applyProtection="1">
      <protection hidden="1"/>
    </xf>
    <xf numFmtId="0" fontId="60" fillId="0" borderId="0" xfId="4" applyFont="1" applyBorder="1" applyAlignment="1" applyProtection="1">
      <alignment vertical="top"/>
      <protection hidden="1"/>
    </xf>
    <xf numFmtId="0" fontId="73" fillId="0" borderId="0" xfId="4" applyFont="1" applyBorder="1" applyAlignment="1" applyProtection="1">
      <alignment vertical="center"/>
      <protection hidden="1"/>
    </xf>
    <xf numFmtId="0" fontId="56" fillId="0" borderId="0" xfId="4" applyFont="1" applyBorder="1" applyAlignment="1" applyProtection="1">
      <alignment vertical="center" justifyLastLine="1"/>
      <protection hidden="1"/>
    </xf>
    <xf numFmtId="0" fontId="8" fillId="0" borderId="0" xfId="4" applyNumberFormat="1" applyFont="1" applyAlignment="1" applyProtection="1">
      <alignment vertical="center"/>
      <protection hidden="1"/>
    </xf>
    <xf numFmtId="0" fontId="69" fillId="0" borderId="0" xfId="4" applyFont="1" applyProtection="1">
      <protection hidden="1"/>
    </xf>
    <xf numFmtId="0" fontId="43" fillId="0" borderId="0" xfId="4" applyFont="1" applyBorder="1" applyAlignment="1" applyProtection="1">
      <alignment horizontal="left" vertical="center" wrapText="1"/>
      <protection hidden="1"/>
    </xf>
    <xf numFmtId="0" fontId="43" fillId="0" borderId="58" xfId="4" applyFont="1" applyBorder="1" applyAlignment="1" applyProtection="1">
      <alignment horizontal="left" vertical="center" wrapText="1"/>
      <protection hidden="1"/>
    </xf>
    <xf numFmtId="0" fontId="28" fillId="0" borderId="0" xfId="4" applyFont="1" applyBorder="1" applyAlignment="1" applyProtection="1">
      <alignment horizontal="left" vertical="center"/>
      <protection hidden="1"/>
    </xf>
    <xf numFmtId="0" fontId="70" fillId="0" borderId="0" xfId="4" applyFont="1" applyBorder="1" applyAlignment="1" applyProtection="1">
      <alignment horizontal="center"/>
      <protection hidden="1"/>
    </xf>
    <xf numFmtId="0" fontId="81" fillId="0" borderId="0" xfId="4" applyFont="1" applyBorder="1" applyAlignment="1" applyProtection="1">
      <alignment horizontal="left" vertical="center" wrapText="1"/>
      <protection hidden="1"/>
    </xf>
    <xf numFmtId="0" fontId="80" fillId="0" borderId="0" xfId="4" applyFont="1" applyBorder="1" applyAlignment="1" applyProtection="1">
      <alignment horizontal="center" vertical="center" shrinkToFit="1"/>
      <protection hidden="1"/>
    </xf>
    <xf numFmtId="0" fontId="69" fillId="0" borderId="0" xfId="4" applyFont="1" applyBorder="1" applyAlignment="1" applyProtection="1">
      <alignment horizontal="center"/>
      <protection hidden="1"/>
    </xf>
    <xf numFmtId="0" fontId="74" fillId="0" borderId="0" xfId="4" applyFont="1" applyBorder="1" applyAlignment="1" applyProtection="1">
      <alignment vertical="center"/>
      <protection hidden="1"/>
    </xf>
    <xf numFmtId="0" fontId="49" fillId="0" borderId="0" xfId="3" applyFont="1" applyFill="1" applyBorder="1" applyAlignment="1" applyProtection="1">
      <alignment horizontal="distributed" vertical="center"/>
      <protection hidden="1"/>
    </xf>
    <xf numFmtId="0" fontId="56" fillId="0" borderId="0" xfId="3" applyFont="1" applyFill="1" applyBorder="1" applyAlignment="1" applyProtection="1">
      <alignment horizontal="distributed" vertical="center" wrapText="1"/>
      <protection hidden="1"/>
    </xf>
    <xf numFmtId="0" fontId="5" fillId="0" borderId="0" xfId="3" applyFont="1" applyFill="1" applyBorder="1" applyAlignment="1" applyProtection="1">
      <alignment horizontal="center" vertical="center" wrapText="1"/>
      <protection hidden="1"/>
    </xf>
    <xf numFmtId="0" fontId="56" fillId="0" borderId="0" xfId="3" applyFont="1" applyFill="1" applyBorder="1" applyAlignment="1" applyProtection="1">
      <alignment horizontal="distributed" vertical="center"/>
      <protection hidden="1"/>
    </xf>
    <xf numFmtId="0" fontId="74" fillId="0" borderId="0" xfId="4" applyNumberFormat="1" applyFont="1" applyBorder="1" applyAlignment="1" applyProtection="1">
      <alignment horizontal="center" vertical="center"/>
      <protection hidden="1"/>
    </xf>
    <xf numFmtId="0" fontId="79" fillId="0" borderId="0" xfId="4" applyNumberFormat="1" applyFont="1" applyBorder="1" applyAlignment="1" applyProtection="1">
      <alignment horizontal="center" vertical="center"/>
      <protection hidden="1"/>
    </xf>
    <xf numFmtId="0" fontId="60" fillId="0" borderId="0" xfId="4" applyFont="1" applyBorder="1" applyAlignment="1" applyProtection="1">
      <alignment horizontal="center" vertical="top"/>
      <protection hidden="1"/>
    </xf>
    <xf numFmtId="0" fontId="49" fillId="0" borderId="0" xfId="3" applyFont="1" applyFill="1" applyBorder="1" applyAlignment="1" applyProtection="1">
      <alignment vertical="center"/>
      <protection hidden="1"/>
    </xf>
    <xf numFmtId="0" fontId="60" fillId="0" borderId="0" xfId="3" applyFont="1" applyFill="1" applyBorder="1" applyAlignment="1" applyProtection="1">
      <alignment vertical="center"/>
      <protection hidden="1"/>
    </xf>
    <xf numFmtId="0" fontId="74" fillId="0" borderId="0" xfId="4" applyNumberFormat="1" applyFont="1" applyBorder="1" applyAlignment="1" applyProtection="1">
      <alignment vertical="center"/>
      <protection hidden="1"/>
    </xf>
    <xf numFmtId="0" fontId="56" fillId="0" borderId="0" xfId="4" applyFont="1" applyBorder="1" applyAlignment="1" applyProtection="1">
      <alignment vertical="center" wrapText="1" justifyLastLine="1"/>
      <protection hidden="1"/>
    </xf>
    <xf numFmtId="0" fontId="74" fillId="0" borderId="0" xfId="4" applyNumberFormat="1" applyFont="1" applyBorder="1" applyAlignment="1" applyProtection="1">
      <alignment vertical="center" wrapText="1"/>
      <protection hidden="1"/>
    </xf>
    <xf numFmtId="0" fontId="50" fillId="0" borderId="0" xfId="3" applyFont="1" applyFill="1" applyBorder="1" applyAlignment="1" applyProtection="1">
      <alignment vertical="center" wrapText="1"/>
      <protection hidden="1"/>
    </xf>
    <xf numFmtId="0" fontId="50" fillId="0" borderId="0" xfId="3" applyFont="1" applyFill="1" applyBorder="1" applyAlignment="1" applyProtection="1">
      <alignment vertical="center"/>
      <protection hidden="1"/>
    </xf>
    <xf numFmtId="0" fontId="56" fillId="0" borderId="0" xfId="3" applyFont="1" applyFill="1" applyBorder="1" applyAlignment="1" applyProtection="1">
      <alignment vertical="center"/>
      <protection hidden="1"/>
    </xf>
    <xf numFmtId="0" fontId="5" fillId="0" borderId="0" xfId="3" applyFont="1" applyFill="1" applyBorder="1" applyAlignment="1" applyProtection="1">
      <alignment vertical="center" wrapText="1"/>
      <protection hidden="1"/>
    </xf>
    <xf numFmtId="0" fontId="28" fillId="0" borderId="0" xfId="3" applyFont="1" applyFill="1" applyBorder="1" applyAlignment="1" applyProtection="1">
      <alignment vertical="center"/>
      <protection hidden="1"/>
    </xf>
    <xf numFmtId="0" fontId="56" fillId="0" borderId="0" xfId="3" applyFont="1" applyFill="1" applyBorder="1" applyAlignment="1" applyProtection="1">
      <alignment vertical="center" wrapText="1"/>
      <protection hidden="1"/>
    </xf>
    <xf numFmtId="0" fontId="74" fillId="0" borderId="0" xfId="4" applyFont="1" applyAlignment="1" applyProtection="1">
      <alignment vertical="center"/>
      <protection hidden="1"/>
    </xf>
    <xf numFmtId="0" fontId="60" fillId="0" borderId="55" xfId="4" applyFont="1" applyBorder="1" applyAlignment="1" applyProtection="1">
      <alignment vertical="top" wrapText="1"/>
      <protection hidden="1"/>
    </xf>
    <xf numFmtId="0" fontId="60" fillId="0" borderId="0" xfId="4" applyFont="1" applyBorder="1" applyAlignment="1" applyProtection="1">
      <alignment vertical="top" wrapText="1"/>
      <protection hidden="1"/>
    </xf>
    <xf numFmtId="0" fontId="69" fillId="0" borderId="0" xfId="4" applyFont="1" applyAlignment="1" applyProtection="1">
      <protection hidden="1"/>
    </xf>
    <xf numFmtId="0" fontId="74" fillId="0" borderId="0" xfId="4" applyFont="1" applyBorder="1" applyAlignment="1" applyProtection="1">
      <alignment vertical="center" shrinkToFit="1"/>
      <protection hidden="1"/>
    </xf>
    <xf numFmtId="0" fontId="80" fillId="0" borderId="0" xfId="4" applyFont="1" applyBorder="1" applyAlignment="1" applyProtection="1">
      <alignment vertical="top" wrapText="1"/>
      <protection hidden="1"/>
    </xf>
    <xf numFmtId="0" fontId="50" fillId="0" borderId="0" xfId="4" applyFont="1" applyBorder="1" applyAlignment="1" applyProtection="1">
      <alignment vertical="center" justifyLastLine="1"/>
      <protection hidden="1"/>
    </xf>
    <xf numFmtId="0" fontId="82" fillId="0" borderId="0" xfId="4" applyFont="1" applyBorder="1" applyAlignment="1" applyProtection="1">
      <alignment horizontal="left"/>
      <protection hidden="1"/>
    </xf>
    <xf numFmtId="0" fontId="80" fillId="0" borderId="0" xfId="4" applyFont="1" applyBorder="1" applyAlignment="1" applyProtection="1">
      <alignment horizontal="center" vertical="center"/>
      <protection hidden="1"/>
    </xf>
    <xf numFmtId="49" fontId="79" fillId="0" borderId="0" xfId="5" applyNumberFormat="1" applyFont="1" applyBorder="1" applyAlignment="1" applyProtection="1">
      <alignment vertical="top"/>
      <protection hidden="1"/>
    </xf>
    <xf numFmtId="0" fontId="12" fillId="0" borderId="78" xfId="1" applyNumberFormat="1" applyFont="1" applyFill="1" applyBorder="1" applyAlignment="1" applyProtection="1">
      <alignment horizontal="center" vertical="center"/>
      <protection hidden="1"/>
    </xf>
    <xf numFmtId="0" fontId="12" fillId="0" borderId="167" xfId="1" applyNumberFormat="1" applyFont="1" applyFill="1" applyBorder="1" applyAlignment="1" applyProtection="1">
      <alignment horizontal="center" vertical="center"/>
      <protection hidden="1"/>
    </xf>
    <xf numFmtId="0" fontId="12" fillId="0" borderId="2" xfId="1" applyNumberFormat="1" applyFont="1" applyFill="1" applyBorder="1" applyAlignment="1" applyProtection="1">
      <alignment horizontal="center" vertical="center"/>
      <protection hidden="1"/>
    </xf>
    <xf numFmtId="0" fontId="12" fillId="0" borderId="165" xfId="1" applyNumberFormat="1" applyFont="1" applyFill="1" applyBorder="1" applyAlignment="1" applyProtection="1">
      <alignment horizontal="center" vertical="center"/>
      <protection hidden="1"/>
    </xf>
    <xf numFmtId="0" fontId="0" fillId="0" borderId="73" xfId="0" applyBorder="1" applyAlignment="1" applyProtection="1">
      <protection hidden="1"/>
    </xf>
    <xf numFmtId="0" fontId="0" fillId="0" borderId="72" xfId="0" applyBorder="1" applyAlignment="1" applyProtection="1">
      <protection hidden="1"/>
    </xf>
    <xf numFmtId="0" fontId="22" fillId="0" borderId="0" xfId="0"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22" fillId="0" borderId="0" xfId="0" applyFont="1" applyFill="1" applyBorder="1" applyAlignment="1" applyProtection="1">
      <alignment horizontal="right" vertical="center"/>
      <protection hidden="1"/>
    </xf>
    <xf numFmtId="0" fontId="16" fillId="0" borderId="0" xfId="0" applyFont="1" applyFill="1" applyBorder="1" applyAlignment="1" applyProtection="1">
      <alignment horizontal="left" vertical="center"/>
      <protection hidden="1"/>
    </xf>
    <xf numFmtId="0" fontId="91" fillId="0" borderId="0" xfId="2" applyFont="1" applyFill="1" applyBorder="1" applyAlignment="1" applyProtection="1">
      <alignment horizontal="center" vertical="center"/>
      <protection hidden="1"/>
    </xf>
    <xf numFmtId="0" fontId="0" fillId="0" borderId="0" xfId="0" applyProtection="1">
      <alignment vertical="center"/>
      <protection hidden="1"/>
    </xf>
    <xf numFmtId="0" fontId="104" fillId="0" borderId="41" xfId="0" applyFont="1" applyBorder="1" applyAlignment="1" applyProtection="1">
      <alignment horizontal="center" vertical="center"/>
      <protection hidden="1"/>
    </xf>
    <xf numFmtId="0" fontId="104" fillId="0" borderId="0" xfId="0" applyFont="1" applyBorder="1" applyAlignment="1" applyProtection="1">
      <alignment horizontal="center" vertical="center"/>
      <protection hidden="1"/>
    </xf>
    <xf numFmtId="0" fontId="0" fillId="0" borderId="41" xfId="0" applyBorder="1" applyProtection="1">
      <alignment vertical="center"/>
      <protection hidden="1"/>
    </xf>
    <xf numFmtId="0" fontId="0" fillId="0" borderId="0" xfId="0" applyBorder="1" applyProtection="1">
      <alignment vertical="center"/>
      <protection hidden="1"/>
    </xf>
    <xf numFmtId="0" fontId="0" fillId="0" borderId="221" xfId="0" applyBorder="1" applyProtection="1">
      <alignment vertical="center"/>
      <protection hidden="1"/>
    </xf>
    <xf numFmtId="0" fontId="0" fillId="0" borderId="222" xfId="0" applyBorder="1" applyProtection="1">
      <alignment vertical="center"/>
      <protection hidden="1"/>
    </xf>
    <xf numFmtId="0" fontId="0" fillId="0" borderId="224" xfId="0" applyBorder="1" applyProtection="1">
      <alignment vertical="center"/>
      <protection hidden="1"/>
    </xf>
    <xf numFmtId="0" fontId="0" fillId="0" borderId="225" xfId="0" applyBorder="1" applyProtection="1">
      <alignment vertical="center"/>
      <protection hidden="1"/>
    </xf>
    <xf numFmtId="0" fontId="0" fillId="0" borderId="219" xfId="0" applyBorder="1" applyProtection="1">
      <alignment vertical="center"/>
      <protection hidden="1"/>
    </xf>
    <xf numFmtId="0" fontId="0" fillId="0" borderId="217" xfId="0" applyBorder="1" applyProtection="1">
      <alignment vertical="center"/>
      <protection hidden="1"/>
    </xf>
    <xf numFmtId="0" fontId="0" fillId="0" borderId="223" xfId="0" applyBorder="1" applyProtection="1">
      <alignment vertical="center"/>
      <protection hidden="1"/>
    </xf>
    <xf numFmtId="0" fontId="0" fillId="0" borderId="221" xfId="0" applyBorder="1" applyAlignment="1" applyProtection="1">
      <alignment vertical="center"/>
      <protection hidden="1"/>
    </xf>
    <xf numFmtId="0" fontId="0" fillId="0" borderId="222" xfId="0" applyBorder="1" applyAlignment="1" applyProtection="1">
      <alignment vertical="center"/>
      <protection hidden="1"/>
    </xf>
    <xf numFmtId="0" fontId="0" fillId="0" borderId="0" xfId="0" applyFill="1" applyProtection="1">
      <alignment vertical="center"/>
      <protection hidden="1"/>
    </xf>
    <xf numFmtId="0" fontId="0" fillId="10" borderId="0" xfId="0" applyFill="1" applyProtection="1">
      <alignment vertical="center"/>
      <protection hidden="1"/>
    </xf>
    <xf numFmtId="0" fontId="0" fillId="0" borderId="220" xfId="0" applyBorder="1" applyProtection="1">
      <alignment vertical="center"/>
      <protection hidden="1"/>
    </xf>
    <xf numFmtId="0" fontId="0" fillId="0" borderId="206" xfId="0" applyBorder="1" applyProtection="1">
      <alignment vertical="center"/>
      <protection hidden="1"/>
    </xf>
    <xf numFmtId="0" fontId="104" fillId="0" borderId="0" xfId="0" applyFont="1" applyBorder="1" applyAlignment="1" applyProtection="1">
      <alignment vertical="center"/>
      <protection hidden="1"/>
    </xf>
    <xf numFmtId="0" fontId="0" fillId="0" borderId="215" xfId="0" applyBorder="1" applyProtection="1">
      <alignment vertical="center"/>
      <protection hidden="1"/>
    </xf>
    <xf numFmtId="0" fontId="101" fillId="0" borderId="0" xfId="0" applyFont="1" applyBorder="1" applyAlignment="1" applyProtection="1">
      <alignment vertical="center"/>
      <protection hidden="1"/>
    </xf>
    <xf numFmtId="0" fontId="10" fillId="0" borderId="54" xfId="0" applyFont="1" applyFill="1" applyBorder="1" applyAlignment="1" applyProtection="1">
      <alignment horizontal="center" vertical="center"/>
      <protection hidden="1"/>
    </xf>
    <xf numFmtId="0" fontId="10" fillId="0" borderId="55" xfId="0" applyFont="1" applyFill="1" applyBorder="1" applyAlignment="1" applyProtection="1">
      <alignment horizontal="center" vertical="center"/>
      <protection hidden="1"/>
    </xf>
    <xf numFmtId="0" fontId="14" fillId="0" borderId="55" xfId="0" applyFont="1" applyFill="1" applyBorder="1" applyAlignment="1" applyProtection="1">
      <alignment vertical="center"/>
      <protection hidden="1"/>
    </xf>
    <xf numFmtId="0" fontId="14" fillId="0" borderId="56" xfId="0" applyFont="1" applyFill="1" applyBorder="1" applyAlignment="1" applyProtection="1">
      <alignment vertical="center"/>
      <protection hidden="1"/>
    </xf>
    <xf numFmtId="0" fontId="107" fillId="0" borderId="57" xfId="2" applyFont="1" applyFill="1" applyBorder="1" applyAlignment="1" applyProtection="1">
      <alignment horizontal="center" vertical="center"/>
      <protection hidden="1"/>
    </xf>
    <xf numFmtId="0" fontId="10" fillId="0" borderId="0" xfId="2"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89" fillId="0" borderId="0" xfId="0" applyFont="1">
      <alignment vertical="center"/>
    </xf>
    <xf numFmtId="0" fontId="89" fillId="0" borderId="0" xfId="0" applyFont="1" applyBorder="1">
      <alignment vertical="center"/>
    </xf>
    <xf numFmtId="0" fontId="89" fillId="0" borderId="58" xfId="0" applyFont="1" applyBorder="1">
      <alignment vertical="center"/>
    </xf>
    <xf numFmtId="0" fontId="96" fillId="0" borderId="57" xfId="2" applyFont="1" applyFill="1" applyBorder="1" applyAlignment="1" applyProtection="1">
      <alignment horizontal="center" vertical="center"/>
      <protection hidden="1"/>
    </xf>
    <xf numFmtId="0" fontId="96" fillId="0" borderId="0" xfId="2" applyFont="1" applyFill="1" applyBorder="1" applyAlignment="1" applyProtection="1">
      <alignment horizontal="center" vertical="center"/>
      <protection hidden="1"/>
    </xf>
    <xf numFmtId="0" fontId="10" fillId="0" borderId="0" xfId="2" applyFont="1" applyFill="1" applyBorder="1" applyAlignment="1" applyProtection="1">
      <alignment horizontal="center" vertical="center"/>
      <protection hidden="1"/>
    </xf>
    <xf numFmtId="0" fontId="107" fillId="0" borderId="57" xfId="0" applyFont="1" applyFill="1" applyBorder="1" applyAlignment="1" applyProtection="1">
      <alignment horizontal="center" vertical="center"/>
      <protection hidden="1"/>
    </xf>
    <xf numFmtId="0" fontId="14" fillId="0" borderId="58" xfId="0" applyFont="1" applyFill="1" applyBorder="1" applyAlignment="1" applyProtection="1">
      <alignment vertical="center"/>
      <protection hidden="1"/>
    </xf>
    <xf numFmtId="0" fontId="10" fillId="0" borderId="57" xfId="0" applyFont="1" applyFill="1" applyBorder="1" applyAlignment="1" applyProtection="1">
      <alignment horizontal="center" vertical="center"/>
      <protection hidden="1"/>
    </xf>
    <xf numFmtId="0" fontId="10" fillId="0" borderId="57" xfId="0" applyFont="1" applyFill="1" applyBorder="1" applyAlignment="1" applyProtection="1">
      <alignment horizontal="left" vertical="center"/>
      <protection hidden="1"/>
    </xf>
    <xf numFmtId="0" fontId="10" fillId="0" borderId="59" xfId="0" applyFont="1" applyFill="1" applyBorder="1" applyAlignment="1" applyProtection="1">
      <alignment horizontal="left" vertical="center"/>
      <protection hidden="1"/>
    </xf>
    <xf numFmtId="0" fontId="96" fillId="0" borderId="61" xfId="2" applyFont="1" applyFill="1" applyBorder="1" applyAlignment="1" applyProtection="1">
      <alignment horizontal="center" vertical="center"/>
      <protection hidden="1"/>
    </xf>
    <xf numFmtId="0" fontId="10" fillId="0" borderId="61" xfId="0" applyFont="1" applyFill="1" applyBorder="1" applyAlignment="1" applyProtection="1">
      <alignment vertical="center"/>
      <protection hidden="1"/>
    </xf>
    <xf numFmtId="0" fontId="14" fillId="0" borderId="61" xfId="0" applyFont="1" applyFill="1" applyBorder="1" applyAlignment="1" applyProtection="1">
      <alignment vertical="center"/>
      <protection hidden="1"/>
    </xf>
    <xf numFmtId="0" fontId="14" fillId="0" borderId="60" xfId="0" applyFont="1" applyFill="1" applyBorder="1" applyAlignment="1" applyProtection="1">
      <alignment vertical="center"/>
      <protection hidden="1"/>
    </xf>
    <xf numFmtId="0" fontId="80" fillId="0" borderId="0" xfId="4" applyFont="1" applyBorder="1" applyAlignment="1" applyProtection="1">
      <alignment horizontal="center" vertical="center"/>
      <protection hidden="1"/>
    </xf>
    <xf numFmtId="0" fontId="20" fillId="0" borderId="0" xfId="0" applyFont="1" applyFill="1" applyBorder="1" applyAlignment="1" applyProtection="1">
      <alignment vertical="center"/>
      <protection hidden="1"/>
    </xf>
    <xf numFmtId="0" fontId="0" fillId="0" borderId="38" xfId="0" applyBorder="1" applyProtection="1">
      <alignment vertical="center"/>
      <protection hidden="1"/>
    </xf>
    <xf numFmtId="0" fontId="0" fillId="0" borderId="39" xfId="0" applyBorder="1" applyProtection="1">
      <alignment vertical="center"/>
      <protection hidden="1"/>
    </xf>
    <xf numFmtId="0" fontId="0" fillId="0" borderId="40" xfId="0" applyBorder="1" applyProtection="1">
      <alignment vertical="center"/>
      <protection hidden="1"/>
    </xf>
    <xf numFmtId="0" fontId="0" fillId="0" borderId="42" xfId="0" applyBorder="1" applyProtection="1">
      <alignment vertical="center"/>
      <protection hidden="1"/>
    </xf>
    <xf numFmtId="0" fontId="0" fillId="0" borderId="17" xfId="0" applyBorder="1" applyProtection="1">
      <alignment vertical="center"/>
      <protection hidden="1"/>
    </xf>
    <xf numFmtId="0" fontId="0" fillId="0" borderId="18" xfId="0" applyBorder="1" applyProtection="1">
      <alignment vertical="center"/>
      <protection hidden="1"/>
    </xf>
    <xf numFmtId="0" fontId="0" fillId="0" borderId="19" xfId="0" applyBorder="1" applyProtection="1">
      <alignment vertical="center"/>
      <protection hidden="1"/>
    </xf>
    <xf numFmtId="0" fontId="22" fillId="0" borderId="0" xfId="0" applyFont="1" applyFill="1" applyBorder="1" applyAlignment="1" applyProtection="1">
      <alignment horizontal="center" vertical="center"/>
      <protection hidden="1"/>
    </xf>
    <xf numFmtId="0" fontId="21" fillId="0" borderId="0" xfId="0" applyFont="1">
      <alignment vertical="center"/>
    </xf>
    <xf numFmtId="0" fontId="109" fillId="0" borderId="0" xfId="0" applyFont="1" applyAlignment="1" applyProtection="1">
      <protection hidden="1"/>
    </xf>
    <xf numFmtId="0" fontId="110" fillId="0" borderId="3" xfId="0" applyFont="1" applyFill="1" applyBorder="1" applyAlignment="1" applyProtection="1">
      <protection hidden="1"/>
    </xf>
    <xf numFmtId="0" fontId="110" fillId="0" borderId="0" xfId="0" applyFont="1" applyFill="1" applyAlignment="1" applyProtection="1">
      <alignment vertical="center"/>
    </xf>
    <xf numFmtId="49" fontId="22" fillId="0" borderId="64" xfId="0" applyNumberFormat="1" applyFont="1" applyFill="1" applyBorder="1" applyAlignment="1" applyProtection="1">
      <alignment vertical="center"/>
      <protection hidden="1"/>
    </xf>
    <xf numFmtId="0" fontId="11" fillId="0" borderId="64" xfId="0" applyFont="1" applyFill="1" applyBorder="1" applyAlignment="1" applyProtection="1">
      <alignment vertical="center"/>
      <protection hidden="1"/>
    </xf>
    <xf numFmtId="0" fontId="11" fillId="0" borderId="65" xfId="0" applyFont="1" applyFill="1" applyBorder="1" applyAlignment="1" applyProtection="1">
      <alignment vertical="center"/>
      <protection hidden="1"/>
    </xf>
    <xf numFmtId="49" fontId="22" fillId="0" borderId="55" xfId="0" applyNumberFormat="1" applyFont="1" applyFill="1" applyBorder="1" applyAlignment="1" applyProtection="1">
      <alignment vertical="center"/>
      <protection hidden="1"/>
    </xf>
    <xf numFmtId="0" fontId="114" fillId="0" borderId="64" xfId="0" applyNumberFormat="1" applyFont="1" applyFill="1" applyBorder="1" applyAlignment="1" applyProtection="1">
      <alignment vertical="center"/>
      <protection hidden="1"/>
    </xf>
    <xf numFmtId="0" fontId="15" fillId="0" borderId="61" xfId="2" applyFont="1" applyBorder="1" applyAlignment="1" applyProtection="1">
      <alignment vertical="center"/>
      <protection locked="0"/>
    </xf>
    <xf numFmtId="0" fontId="60" fillId="0" borderId="0" xfId="4" applyFont="1" applyBorder="1" applyProtection="1">
      <protection hidden="1"/>
    </xf>
    <xf numFmtId="0" fontId="69" fillId="0" borderId="0" xfId="4" applyFont="1" applyBorder="1" applyProtection="1">
      <protection hidden="1"/>
    </xf>
    <xf numFmtId="0" fontId="46" fillId="0" borderId="0" xfId="4" applyNumberFormat="1" applyFont="1" applyBorder="1" applyAlignment="1" applyProtection="1">
      <alignment vertical="center" textRotation="255"/>
      <protection hidden="1"/>
    </xf>
    <xf numFmtId="0" fontId="11" fillId="0" borderId="57" xfId="0" applyFont="1" applyFill="1" applyBorder="1" applyAlignment="1" applyProtection="1">
      <alignment horizontal="distributed" vertical="center"/>
      <protection hidden="1"/>
    </xf>
    <xf numFmtId="0" fontId="11" fillId="0" borderId="0" xfId="0" applyFont="1" applyFill="1" applyBorder="1" applyAlignment="1" applyProtection="1">
      <alignment horizontal="distributed" vertical="center"/>
      <protection hidden="1"/>
    </xf>
    <xf numFmtId="0" fontId="11" fillId="0" borderId="42" xfId="0" applyFont="1" applyFill="1" applyBorder="1" applyAlignment="1" applyProtection="1">
      <alignment horizontal="distributed" vertical="center"/>
      <protection hidden="1"/>
    </xf>
    <xf numFmtId="0" fontId="96" fillId="9" borderId="41" xfId="2" applyFont="1" applyFill="1" applyBorder="1" applyAlignment="1" applyProtection="1">
      <alignment horizontal="center" vertical="center"/>
      <protection locked="0" hidden="1"/>
    </xf>
    <xf numFmtId="0" fontId="96" fillId="9" borderId="0" xfId="2" applyFont="1" applyFill="1" applyBorder="1" applyAlignment="1" applyProtection="1">
      <alignment horizontal="center" vertical="center"/>
      <protection locked="0" hidden="1"/>
    </xf>
    <xf numFmtId="0" fontId="96" fillId="9" borderId="58" xfId="2" applyFont="1" applyFill="1" applyBorder="1" applyAlignment="1" applyProtection="1">
      <alignment horizontal="center" vertical="center"/>
      <protection locked="0" hidden="1"/>
    </xf>
    <xf numFmtId="0" fontId="94" fillId="0" borderId="41" xfId="0" applyFont="1" applyFill="1" applyBorder="1" applyAlignment="1" applyProtection="1">
      <alignment horizontal="left" vertical="center" wrapText="1"/>
      <protection hidden="1"/>
    </xf>
    <xf numFmtId="0" fontId="94" fillId="0" borderId="0" xfId="0" applyFont="1" applyFill="1" applyBorder="1" applyAlignment="1" applyProtection="1">
      <alignment horizontal="left" vertical="center" wrapText="1"/>
      <protection hidden="1"/>
    </xf>
    <xf numFmtId="0" fontId="94" fillId="0" borderId="42" xfId="0" applyFont="1" applyFill="1" applyBorder="1" applyAlignment="1" applyProtection="1">
      <alignment horizontal="left" vertical="center" wrapText="1"/>
      <protection hidden="1"/>
    </xf>
    <xf numFmtId="0" fontId="11" fillId="0" borderId="54" xfId="0" applyFont="1" applyFill="1" applyBorder="1" applyAlignment="1" applyProtection="1">
      <alignment horizontal="center" vertical="center"/>
      <protection hidden="1"/>
    </xf>
    <xf numFmtId="0" fontId="11" fillId="0" borderId="55" xfId="0" applyFont="1" applyFill="1" applyBorder="1" applyAlignment="1" applyProtection="1">
      <alignment horizontal="center" vertical="center"/>
      <protection hidden="1"/>
    </xf>
    <xf numFmtId="0" fontId="11" fillId="0" borderId="97" xfId="0" applyFont="1" applyFill="1" applyBorder="1" applyAlignment="1" applyProtection="1">
      <alignment horizontal="center" vertical="center"/>
      <protection hidden="1"/>
    </xf>
    <xf numFmtId="0" fontId="11" fillId="0" borderId="59" xfId="0" applyFont="1" applyFill="1" applyBorder="1" applyAlignment="1" applyProtection="1">
      <alignment horizontal="center" vertical="center"/>
      <protection hidden="1"/>
    </xf>
    <xf numFmtId="0" fontId="11" fillId="0" borderId="61" xfId="0" applyFont="1" applyFill="1" applyBorder="1" applyAlignment="1" applyProtection="1">
      <alignment horizontal="center" vertical="center"/>
      <protection hidden="1"/>
    </xf>
    <xf numFmtId="0" fontId="11" fillId="0" borderId="98" xfId="0" applyFont="1" applyFill="1" applyBorder="1" applyAlignment="1" applyProtection="1">
      <alignment horizontal="center" vertical="center"/>
      <protection hidden="1"/>
    </xf>
    <xf numFmtId="0" fontId="94" fillId="0" borderId="31" xfId="0" applyFont="1" applyFill="1" applyBorder="1" applyAlignment="1" applyProtection="1">
      <alignment horizontal="left" vertical="center" wrapText="1"/>
      <protection hidden="1"/>
    </xf>
    <xf numFmtId="0" fontId="94" fillId="0" borderId="61" xfId="0" applyFont="1" applyFill="1" applyBorder="1" applyAlignment="1" applyProtection="1">
      <alignment horizontal="left" vertical="center" wrapText="1"/>
      <protection hidden="1"/>
    </xf>
    <xf numFmtId="0" fontId="94" fillId="0" borderId="98" xfId="0" applyFont="1" applyFill="1" applyBorder="1" applyAlignment="1" applyProtection="1">
      <alignment horizontal="left" vertical="center" wrapText="1"/>
      <protection hidden="1"/>
    </xf>
    <xf numFmtId="0" fontId="96" fillId="9" borderId="96" xfId="2" applyFont="1" applyFill="1" applyBorder="1" applyAlignment="1" applyProtection="1">
      <alignment horizontal="center" vertical="center"/>
      <protection locked="0" hidden="1"/>
    </xf>
    <xf numFmtId="0" fontId="96" fillId="9" borderId="55" xfId="2" applyFont="1" applyFill="1" applyBorder="1" applyAlignment="1" applyProtection="1">
      <alignment horizontal="center" vertical="center"/>
      <protection locked="0" hidden="1"/>
    </xf>
    <xf numFmtId="0" fontId="96" fillId="9" borderId="56" xfId="2" applyFont="1" applyFill="1" applyBorder="1" applyAlignment="1" applyProtection="1">
      <alignment horizontal="center" vertical="center"/>
      <protection locked="0" hidden="1"/>
    </xf>
    <xf numFmtId="0" fontId="96" fillId="9" borderId="31" xfId="2" applyFont="1" applyFill="1" applyBorder="1" applyAlignment="1" applyProtection="1">
      <alignment horizontal="center" vertical="center"/>
      <protection locked="0" hidden="1"/>
    </xf>
    <xf numFmtId="0" fontId="96" fillId="9" borderId="61" xfId="2" applyFont="1" applyFill="1" applyBorder="1" applyAlignment="1" applyProtection="1">
      <alignment horizontal="center" vertical="center"/>
      <protection locked="0" hidden="1"/>
    </xf>
    <xf numFmtId="0" fontId="96" fillId="9" borderId="60" xfId="2" applyFont="1" applyFill="1" applyBorder="1" applyAlignment="1" applyProtection="1">
      <alignment horizontal="center" vertical="center"/>
      <protection locked="0" hidden="1"/>
    </xf>
    <xf numFmtId="0" fontId="11" fillId="0" borderId="208" xfId="0" applyFont="1" applyFill="1" applyBorder="1" applyAlignment="1" applyProtection="1">
      <alignment vertical="center" wrapText="1"/>
      <protection hidden="1"/>
    </xf>
    <xf numFmtId="0" fontId="99" fillId="9" borderId="96" xfId="2" applyFont="1" applyFill="1" applyBorder="1" applyAlignment="1" applyProtection="1">
      <alignment horizontal="center" vertical="center"/>
      <protection locked="0" hidden="1"/>
    </xf>
    <xf numFmtId="0" fontId="99" fillId="9" borderId="55" xfId="2" applyFont="1" applyFill="1" applyBorder="1" applyAlignment="1" applyProtection="1">
      <alignment horizontal="center" vertical="center"/>
      <protection locked="0" hidden="1"/>
    </xf>
    <xf numFmtId="0" fontId="99" fillId="9" borderId="56" xfId="2" applyFont="1" applyFill="1" applyBorder="1" applyAlignment="1" applyProtection="1">
      <alignment horizontal="center" vertical="center"/>
      <protection locked="0" hidden="1"/>
    </xf>
    <xf numFmtId="0" fontId="99" fillId="9" borderId="31" xfId="2" applyFont="1" applyFill="1" applyBorder="1" applyAlignment="1" applyProtection="1">
      <alignment horizontal="center" vertical="center"/>
      <protection locked="0" hidden="1"/>
    </xf>
    <xf numFmtId="0" fontId="99" fillId="9" borderId="61" xfId="2" applyFont="1" applyFill="1" applyBorder="1" applyAlignment="1" applyProtection="1">
      <alignment horizontal="center" vertical="center"/>
      <protection locked="0" hidden="1"/>
    </xf>
    <xf numFmtId="0" fontId="99" fillId="9" borderId="60" xfId="2" applyFont="1" applyFill="1" applyBorder="1" applyAlignment="1" applyProtection="1">
      <alignment horizontal="center" vertical="center"/>
      <protection locked="0" hidden="1"/>
    </xf>
    <xf numFmtId="0" fontId="94" fillId="0" borderId="202" xfId="0" applyFont="1" applyFill="1" applyBorder="1" applyAlignment="1" applyProtection="1">
      <alignment horizontal="left" vertical="center" wrapText="1"/>
      <protection hidden="1"/>
    </xf>
    <xf numFmtId="0" fontId="94" fillId="0" borderId="203" xfId="0" applyFont="1" applyFill="1" applyBorder="1" applyAlignment="1" applyProtection="1">
      <alignment horizontal="left" vertical="center" wrapText="1"/>
      <protection hidden="1"/>
    </xf>
    <xf numFmtId="0" fontId="94" fillId="0" borderId="204" xfId="0" applyFont="1" applyFill="1" applyBorder="1" applyAlignment="1" applyProtection="1">
      <alignment horizontal="left" vertical="center" wrapText="1"/>
      <protection hidden="1"/>
    </xf>
    <xf numFmtId="0" fontId="11" fillId="0" borderId="54" xfId="0" applyFont="1" applyFill="1" applyBorder="1" applyAlignment="1" applyProtection="1">
      <alignment horizontal="distributed" vertical="center"/>
      <protection hidden="1"/>
    </xf>
    <xf numFmtId="0" fontId="11" fillId="0" borderId="55" xfId="0" applyFont="1" applyFill="1" applyBorder="1" applyAlignment="1" applyProtection="1">
      <alignment horizontal="distributed" vertical="center"/>
      <protection hidden="1"/>
    </xf>
    <xf numFmtId="0" fontId="11" fillId="0" borderId="97" xfId="0" applyFont="1" applyFill="1" applyBorder="1" applyAlignment="1" applyProtection="1">
      <alignment horizontal="distributed" vertical="center"/>
      <protection hidden="1"/>
    </xf>
    <xf numFmtId="0" fontId="11" fillId="0" borderId="59" xfId="0" applyFont="1" applyFill="1" applyBorder="1" applyAlignment="1" applyProtection="1">
      <alignment horizontal="distributed" vertical="center"/>
      <protection hidden="1"/>
    </xf>
    <xf numFmtId="0" fontId="11" fillId="0" borderId="61" xfId="0" applyFont="1" applyFill="1" applyBorder="1" applyAlignment="1" applyProtection="1">
      <alignment horizontal="distributed" vertical="center"/>
      <protection hidden="1"/>
    </xf>
    <xf numFmtId="0" fontId="11" fillId="0" borderId="98" xfId="0" applyFont="1" applyFill="1" applyBorder="1" applyAlignment="1" applyProtection="1">
      <alignment horizontal="distributed" vertical="center"/>
      <protection hidden="1"/>
    </xf>
    <xf numFmtId="0" fontId="94" fillId="0" borderId="199" xfId="0" applyFont="1" applyFill="1" applyBorder="1" applyAlignment="1" applyProtection="1">
      <alignment horizontal="left" vertical="center" wrapText="1"/>
      <protection hidden="1"/>
    </xf>
    <xf numFmtId="0" fontId="94" fillId="0" borderId="200" xfId="0" applyFont="1" applyFill="1" applyBorder="1" applyAlignment="1" applyProtection="1">
      <alignment horizontal="left" vertical="center" wrapText="1"/>
      <protection hidden="1"/>
    </xf>
    <xf numFmtId="0" fontId="94" fillId="0" borderId="201" xfId="0" applyFont="1" applyFill="1" applyBorder="1" applyAlignment="1" applyProtection="1">
      <alignment horizontal="left" vertical="center" wrapText="1"/>
      <protection hidden="1"/>
    </xf>
    <xf numFmtId="0" fontId="98" fillId="9" borderId="61" xfId="2" applyFont="1" applyFill="1" applyBorder="1" applyAlignment="1" applyProtection="1">
      <alignment horizontal="center" vertical="center"/>
      <protection locked="0" hidden="1"/>
    </xf>
    <xf numFmtId="0" fontId="98" fillId="9" borderId="60" xfId="2" applyFont="1" applyFill="1" applyBorder="1" applyAlignment="1" applyProtection="1">
      <alignment horizontal="center" vertical="center"/>
      <protection locked="0" hidden="1"/>
    </xf>
    <xf numFmtId="0" fontId="11" fillId="0" borderId="54" xfId="0" applyFont="1" applyFill="1" applyBorder="1" applyAlignment="1" applyProtection="1">
      <alignment horizontal="distributed" vertical="center" wrapText="1"/>
      <protection hidden="1"/>
    </xf>
    <xf numFmtId="0" fontId="11" fillId="0" borderId="55" xfId="0" applyFont="1" applyFill="1" applyBorder="1" applyAlignment="1" applyProtection="1">
      <alignment horizontal="distributed" vertical="center" wrapText="1"/>
      <protection hidden="1"/>
    </xf>
    <xf numFmtId="0" fontId="11" fillId="0" borderId="97" xfId="0" applyFont="1" applyFill="1" applyBorder="1" applyAlignment="1" applyProtection="1">
      <alignment horizontal="distributed" vertical="center" wrapText="1"/>
      <protection hidden="1"/>
    </xf>
    <xf numFmtId="0" fontId="11" fillId="0" borderId="59" xfId="0" applyFont="1" applyFill="1" applyBorder="1" applyAlignment="1" applyProtection="1">
      <alignment horizontal="distributed" vertical="center" wrapText="1"/>
      <protection hidden="1"/>
    </xf>
    <xf numFmtId="0" fontId="11" fillId="0" borderId="61" xfId="0" applyFont="1" applyFill="1" applyBorder="1" applyAlignment="1" applyProtection="1">
      <alignment horizontal="distributed" vertical="center" wrapText="1"/>
      <protection hidden="1"/>
    </xf>
    <xf numFmtId="0" fontId="11" fillId="0" borderId="98" xfId="0" applyFont="1" applyFill="1" applyBorder="1" applyAlignment="1" applyProtection="1">
      <alignment horizontal="distributed" vertical="center" wrapText="1"/>
      <protection hidden="1"/>
    </xf>
    <xf numFmtId="0" fontId="11" fillId="0" borderId="96" xfId="0" applyFont="1" applyFill="1" applyBorder="1" applyAlignment="1" applyProtection="1">
      <alignment horizontal="left" vertical="center" wrapText="1"/>
      <protection hidden="1"/>
    </xf>
    <xf numFmtId="0" fontId="11" fillId="0" borderId="55" xfId="0" applyFont="1" applyFill="1" applyBorder="1" applyAlignment="1" applyProtection="1">
      <alignment horizontal="left" vertical="center" wrapText="1"/>
      <protection hidden="1"/>
    </xf>
    <xf numFmtId="0" fontId="11" fillId="0" borderId="97" xfId="0" applyFont="1" applyFill="1" applyBorder="1" applyAlignment="1" applyProtection="1">
      <alignment horizontal="left" vertical="center" wrapText="1"/>
      <protection hidden="1"/>
    </xf>
    <xf numFmtId="0" fontId="11" fillId="0" borderId="31" xfId="0" applyFont="1" applyFill="1" applyBorder="1" applyAlignment="1" applyProtection="1">
      <alignment horizontal="left" vertical="center" wrapText="1"/>
      <protection hidden="1"/>
    </xf>
    <xf numFmtId="0" fontId="11" fillId="0" borderId="61" xfId="0" applyFont="1" applyFill="1" applyBorder="1" applyAlignment="1" applyProtection="1">
      <alignment horizontal="left" vertical="center" wrapText="1"/>
      <protection hidden="1"/>
    </xf>
    <xf numFmtId="0" fontId="11" fillId="0" borderId="98" xfId="0" applyFont="1" applyFill="1" applyBorder="1" applyAlignment="1" applyProtection="1">
      <alignment horizontal="left" vertical="center" wrapText="1"/>
      <protection hidden="1"/>
    </xf>
    <xf numFmtId="0" fontId="94" fillId="0" borderId="205" xfId="0" applyFont="1" applyFill="1" applyBorder="1" applyAlignment="1" applyProtection="1">
      <alignment horizontal="left" vertical="center" wrapText="1"/>
      <protection hidden="1"/>
    </xf>
    <xf numFmtId="0" fontId="94" fillId="0" borderId="206" xfId="0" applyFont="1" applyFill="1" applyBorder="1" applyAlignment="1" applyProtection="1">
      <alignment horizontal="left" vertical="center" wrapText="1"/>
      <protection hidden="1"/>
    </xf>
    <xf numFmtId="0" fontId="94" fillId="0" borderId="207" xfId="0" applyFont="1" applyFill="1" applyBorder="1" applyAlignment="1" applyProtection="1">
      <alignment horizontal="left" vertical="center" wrapText="1"/>
      <protection hidden="1"/>
    </xf>
    <xf numFmtId="0" fontId="90" fillId="0" borderId="0" xfId="2" applyFont="1" applyFill="1" applyBorder="1" applyAlignment="1" applyProtection="1">
      <alignment horizontal="center" vertical="center"/>
      <protection hidden="1"/>
    </xf>
    <xf numFmtId="0" fontId="22" fillId="0" borderId="7" xfId="0" applyFont="1" applyFill="1" applyBorder="1" applyAlignment="1" applyProtection="1">
      <alignment horizontal="center" vertical="center"/>
      <protection hidden="1"/>
    </xf>
    <xf numFmtId="0" fontId="22" fillId="0" borderId="8" xfId="0" applyFont="1" applyFill="1" applyBorder="1" applyAlignment="1" applyProtection="1">
      <alignment horizontal="center" vertical="center"/>
      <protection hidden="1"/>
    </xf>
    <xf numFmtId="0" fontId="21" fillId="0" borderId="10" xfId="0" applyFont="1" applyBorder="1" applyAlignment="1">
      <alignment horizontal="center" vertical="center"/>
    </xf>
    <xf numFmtId="0" fontId="21" fillId="0" borderId="3" xfId="0" applyFont="1" applyBorder="1" applyAlignment="1">
      <alignment horizontal="center" vertical="center"/>
    </xf>
    <xf numFmtId="0" fontId="21" fillId="0" borderId="43" xfId="0" applyFont="1" applyBorder="1" applyAlignment="1">
      <alignment horizontal="center" vertical="center"/>
    </xf>
    <xf numFmtId="0" fontId="21" fillId="0" borderId="5"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82" xfId="0" applyFont="1" applyBorder="1" applyAlignment="1">
      <alignment horizontal="center" vertical="center"/>
    </xf>
    <xf numFmtId="0" fontId="21" fillId="0" borderId="4" xfId="0" applyFont="1" applyBorder="1" applyAlignment="1">
      <alignment horizontal="center" vertical="center"/>
    </xf>
    <xf numFmtId="0" fontId="21" fillId="0" borderId="2" xfId="0" applyFont="1" applyBorder="1" applyAlignment="1">
      <alignment horizontal="center" vertical="center"/>
    </xf>
    <xf numFmtId="49" fontId="88" fillId="3" borderId="1" xfId="0" applyNumberFormat="1" applyFont="1" applyFill="1" applyBorder="1" applyAlignment="1" applyProtection="1">
      <alignment horizontal="center" vertical="center"/>
      <protection locked="0" hidden="1"/>
    </xf>
    <xf numFmtId="49" fontId="88" fillId="3" borderId="4" xfId="0" applyNumberFormat="1" applyFont="1" applyFill="1" applyBorder="1" applyAlignment="1" applyProtection="1">
      <alignment horizontal="center" vertical="center"/>
      <protection locked="0" hidden="1"/>
    </xf>
    <xf numFmtId="49" fontId="88" fillId="3" borderId="21" xfId="0" applyNumberFormat="1" applyFont="1" applyFill="1" applyBorder="1" applyAlignment="1" applyProtection="1">
      <alignment horizontal="center" vertical="center"/>
      <protection locked="0" hidden="1"/>
    </xf>
    <xf numFmtId="0" fontId="11" fillId="0" borderId="168" xfId="0" applyFont="1" applyFill="1" applyBorder="1" applyAlignment="1" applyProtection="1">
      <alignment vertical="center" wrapText="1"/>
      <protection hidden="1"/>
    </xf>
    <xf numFmtId="0" fontId="11" fillId="0" borderId="68" xfId="0" applyFont="1" applyFill="1" applyBorder="1" applyAlignment="1" applyProtection="1">
      <alignment horizontal="distributed" vertical="center"/>
      <protection hidden="1"/>
    </xf>
    <xf numFmtId="0" fontId="11" fillId="0" borderId="62" xfId="0" applyFont="1" applyFill="1" applyBorder="1" applyAlignment="1" applyProtection="1">
      <alignment horizontal="distributed" vertical="center"/>
      <protection hidden="1"/>
    </xf>
    <xf numFmtId="0" fontId="11" fillId="0" borderId="62" xfId="0" applyFont="1" applyFill="1" applyBorder="1" applyAlignment="1" applyProtection="1">
      <alignment vertical="center" wrapText="1"/>
      <protection hidden="1"/>
    </xf>
    <xf numFmtId="0" fontId="96" fillId="9" borderId="62" xfId="2" applyFont="1" applyFill="1" applyBorder="1" applyAlignment="1" applyProtection="1">
      <alignment horizontal="center" vertical="center"/>
      <protection locked="0" hidden="1"/>
    </xf>
    <xf numFmtId="0" fontId="96" fillId="9" borderId="162" xfId="2" applyFont="1" applyFill="1" applyBorder="1" applyAlignment="1" applyProtection="1">
      <alignment horizontal="center" vertical="center"/>
      <protection locked="0" hidden="1"/>
    </xf>
    <xf numFmtId="0" fontId="11" fillId="0" borderId="209"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7" xfId="0" applyFont="1" applyFill="1" applyBorder="1" applyAlignment="1" applyProtection="1">
      <alignment horizontal="distributed" vertical="center"/>
      <protection hidden="1"/>
    </xf>
    <xf numFmtId="0" fontId="11" fillId="0" borderId="8" xfId="0" applyFont="1" applyFill="1" applyBorder="1" applyAlignment="1" applyProtection="1">
      <alignment horizontal="distributed" vertical="center"/>
      <protection hidden="1"/>
    </xf>
    <xf numFmtId="0" fontId="11" fillId="0" borderId="10" xfId="0" applyFont="1" applyFill="1" applyBorder="1" applyAlignment="1" applyProtection="1">
      <alignment horizontal="distributed" vertical="center"/>
      <protection hidden="1"/>
    </xf>
    <xf numFmtId="0" fontId="11" fillId="0" borderId="3" xfId="0" applyFont="1" applyFill="1" applyBorder="1" applyAlignment="1" applyProtection="1">
      <alignment horizontal="distributed" vertical="center"/>
      <protection hidden="1"/>
    </xf>
    <xf numFmtId="0" fontId="11" fillId="0" borderId="22" xfId="0" applyFont="1" applyFill="1" applyBorder="1" applyAlignment="1" applyProtection="1">
      <alignment horizontal="distributed" vertical="center"/>
      <protection hidden="1"/>
    </xf>
    <xf numFmtId="0" fontId="11" fillId="0" borderId="23" xfId="0" applyFont="1" applyFill="1" applyBorder="1" applyAlignment="1" applyProtection="1">
      <alignment horizontal="distributed" vertical="center"/>
      <protection hidden="1"/>
    </xf>
    <xf numFmtId="0" fontId="86" fillId="0" borderId="0" xfId="0" applyFont="1" applyFill="1" applyBorder="1" applyAlignment="1" applyProtection="1">
      <alignment horizontal="left" vertical="center"/>
      <protection hidden="1"/>
    </xf>
    <xf numFmtId="0" fontId="97" fillId="9" borderId="41" xfId="2" applyFont="1" applyFill="1" applyBorder="1" applyAlignment="1" applyProtection="1">
      <alignment horizontal="center" vertical="center"/>
      <protection locked="0" hidden="1"/>
    </xf>
    <xf numFmtId="0" fontId="97" fillId="9" borderId="0" xfId="2" applyFont="1" applyFill="1" applyBorder="1" applyAlignment="1" applyProtection="1">
      <alignment horizontal="center" vertical="center"/>
      <protection locked="0" hidden="1"/>
    </xf>
    <xf numFmtId="0" fontId="97" fillId="9" borderId="58" xfId="2" applyFont="1" applyFill="1" applyBorder="1" applyAlignment="1" applyProtection="1">
      <alignment horizontal="center" vertical="center"/>
      <protection locked="0" hidden="1"/>
    </xf>
    <xf numFmtId="49" fontId="14" fillId="3" borderId="23" xfId="0" applyNumberFormat="1" applyFont="1" applyFill="1" applyBorder="1" applyAlignment="1" applyProtection="1">
      <alignment horizontal="left" vertical="center"/>
      <protection locked="0" hidden="1"/>
    </xf>
    <xf numFmtId="49" fontId="14" fillId="3" borderId="28" xfId="0" applyNumberFormat="1" applyFont="1" applyFill="1" applyBorder="1" applyAlignment="1" applyProtection="1">
      <alignment horizontal="left" vertical="center"/>
      <protection locked="0" hidden="1"/>
    </xf>
    <xf numFmtId="49" fontId="14" fillId="3" borderId="1" xfId="0" applyNumberFormat="1" applyFont="1" applyFill="1" applyBorder="1" applyAlignment="1" applyProtection="1">
      <alignment horizontal="center" vertical="center"/>
      <protection locked="0" hidden="1"/>
    </xf>
    <xf numFmtId="49" fontId="14" fillId="3" borderId="4" xfId="0" applyNumberFormat="1" applyFont="1" applyFill="1" applyBorder="1" applyAlignment="1" applyProtection="1">
      <alignment horizontal="center" vertical="center"/>
      <protection locked="0" hidden="1"/>
    </xf>
    <xf numFmtId="49" fontId="14" fillId="3" borderId="78" xfId="0" applyNumberFormat="1" applyFont="1" applyFill="1" applyBorder="1" applyAlignment="1" applyProtection="1">
      <alignment horizontal="center" vertical="center"/>
      <protection locked="0" hidden="1"/>
    </xf>
    <xf numFmtId="49" fontId="14" fillId="3" borderId="131" xfId="0" applyNumberFormat="1" applyFont="1" applyFill="1" applyBorder="1" applyAlignment="1" applyProtection="1">
      <alignment horizontal="center" vertical="center"/>
      <protection locked="0" hidden="1"/>
    </xf>
    <xf numFmtId="49" fontId="14" fillId="3" borderId="21" xfId="0" applyNumberFormat="1" applyFont="1" applyFill="1" applyBorder="1" applyAlignment="1" applyProtection="1">
      <alignment horizontal="center" vertical="center"/>
      <protection locked="0" hidden="1"/>
    </xf>
    <xf numFmtId="49" fontId="88" fillId="9" borderId="17" xfId="0" applyNumberFormat="1" applyFont="1" applyFill="1" applyBorder="1" applyAlignment="1" applyProtection="1">
      <alignment horizontal="center" vertical="center"/>
      <protection locked="0" hidden="1"/>
    </xf>
    <xf numFmtId="49" fontId="88" fillId="9" borderId="18" xfId="0" applyNumberFormat="1" applyFont="1" applyFill="1" applyBorder="1" applyAlignment="1" applyProtection="1">
      <alignment horizontal="center" vertical="center"/>
      <protection locked="0" hidden="1"/>
    </xf>
    <xf numFmtId="49" fontId="88" fillId="9" borderId="20" xfId="0" applyNumberFormat="1" applyFont="1" applyFill="1" applyBorder="1" applyAlignment="1" applyProtection="1">
      <alignment horizontal="center" vertical="center"/>
      <protection locked="0" hidden="1"/>
    </xf>
    <xf numFmtId="0" fontId="14" fillId="3" borderId="1" xfId="0" applyFont="1" applyFill="1" applyBorder="1" applyAlignment="1" applyProtection="1">
      <alignment horizontal="center" vertical="center"/>
      <protection locked="0" hidden="1"/>
    </xf>
    <xf numFmtId="0" fontId="14" fillId="3" borderId="4" xfId="0" applyFont="1" applyFill="1" applyBorder="1" applyAlignment="1" applyProtection="1">
      <alignment horizontal="center" vertical="center"/>
      <protection locked="0" hidden="1"/>
    </xf>
    <xf numFmtId="0" fontId="14" fillId="3" borderId="78" xfId="0" applyFont="1" applyFill="1" applyBorder="1" applyAlignment="1" applyProtection="1">
      <alignment horizontal="center" vertical="center"/>
      <protection locked="0" hidden="1"/>
    </xf>
    <xf numFmtId="0" fontId="97" fillId="9" borderId="168" xfId="2" applyFont="1" applyFill="1" applyBorder="1" applyAlignment="1" applyProtection="1">
      <alignment horizontal="center" vertical="center"/>
      <protection locked="0" hidden="1"/>
    </xf>
    <xf numFmtId="0" fontId="97" fillId="9" borderId="169" xfId="2" applyFont="1" applyFill="1" applyBorder="1" applyAlignment="1" applyProtection="1">
      <alignment horizontal="center" vertical="center"/>
      <protection locked="0" hidden="1"/>
    </xf>
    <xf numFmtId="0" fontId="97" fillId="9" borderId="30" xfId="2" applyFont="1" applyFill="1" applyBorder="1" applyAlignment="1" applyProtection="1">
      <alignment horizontal="center" vertical="center"/>
      <protection locked="0" hidden="1"/>
    </xf>
    <xf numFmtId="0" fontId="97" fillId="9" borderId="32" xfId="2" applyFont="1" applyFill="1" applyBorder="1" applyAlignment="1" applyProtection="1">
      <alignment horizontal="center" vertical="center"/>
      <protection locked="0" hidden="1"/>
    </xf>
    <xf numFmtId="0" fontId="11" fillId="0" borderId="94" xfId="0" applyFont="1" applyFill="1" applyBorder="1" applyAlignment="1" applyProtection="1">
      <alignment horizontal="distributed" vertical="center"/>
      <protection hidden="1"/>
    </xf>
    <xf numFmtId="0" fontId="11" fillId="0" borderId="64" xfId="0" applyFont="1" applyFill="1" applyBorder="1" applyAlignment="1" applyProtection="1">
      <alignment horizontal="distributed" vertical="center"/>
      <protection hidden="1"/>
    </xf>
    <xf numFmtId="0" fontId="11" fillId="0" borderId="95" xfId="0" applyFont="1" applyFill="1" applyBorder="1" applyAlignment="1" applyProtection="1">
      <alignment horizontal="distributed" vertical="center"/>
      <protection hidden="1"/>
    </xf>
    <xf numFmtId="0" fontId="11" fillId="0" borderId="63" xfId="0" applyFont="1" applyFill="1" applyBorder="1" applyAlignment="1" applyProtection="1">
      <alignment vertical="center" wrapText="1"/>
      <protection hidden="1"/>
    </xf>
    <xf numFmtId="0" fontId="11" fillId="0" borderId="64" xfId="0" applyFont="1" applyFill="1" applyBorder="1" applyAlignment="1" applyProtection="1">
      <alignment vertical="center" wrapText="1"/>
      <protection hidden="1"/>
    </xf>
    <xf numFmtId="0" fontId="11" fillId="0" borderId="95" xfId="0" applyFont="1" applyFill="1" applyBorder="1" applyAlignment="1" applyProtection="1">
      <alignment vertical="center" wrapText="1"/>
      <protection hidden="1"/>
    </xf>
    <xf numFmtId="0" fontId="13" fillId="0" borderId="69" xfId="0" applyFont="1" applyFill="1" applyBorder="1" applyAlignment="1" applyProtection="1">
      <alignment horizontal="center" vertical="center"/>
      <protection hidden="1"/>
    </xf>
    <xf numFmtId="0" fontId="13" fillId="0" borderId="70" xfId="0" applyFont="1" applyFill="1" applyBorder="1" applyAlignment="1" applyProtection="1">
      <alignment horizontal="center" vertical="center"/>
      <protection hidden="1"/>
    </xf>
    <xf numFmtId="0" fontId="13" fillId="0" borderId="71" xfId="0"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protection hidden="1"/>
    </xf>
    <xf numFmtId="0" fontId="11" fillId="0" borderId="198" xfId="0" applyFont="1" applyFill="1" applyBorder="1" applyAlignment="1" applyProtection="1">
      <alignment vertical="center" wrapText="1"/>
      <protection hidden="1"/>
    </xf>
    <xf numFmtId="0" fontId="18" fillId="0" borderId="168" xfId="0" applyFont="1" applyFill="1" applyBorder="1" applyAlignment="1" applyProtection="1">
      <alignment vertical="center" wrapText="1"/>
      <protection hidden="1"/>
    </xf>
    <xf numFmtId="0" fontId="16" fillId="0" borderId="197" xfId="0" applyFont="1" applyFill="1" applyBorder="1" applyAlignment="1" applyProtection="1">
      <alignment horizontal="center" vertical="center"/>
      <protection hidden="1"/>
    </xf>
    <xf numFmtId="0" fontId="16" fillId="0" borderId="168" xfId="0" applyFont="1" applyFill="1" applyBorder="1" applyAlignment="1" applyProtection="1">
      <alignment horizontal="center" vertical="center"/>
      <protection hidden="1"/>
    </xf>
    <xf numFmtId="0" fontId="20" fillId="0" borderId="168" xfId="0" applyFont="1" applyFill="1" applyBorder="1" applyAlignment="1" applyProtection="1">
      <alignment horizontal="center" vertical="center" wrapText="1"/>
      <protection hidden="1"/>
    </xf>
    <xf numFmtId="0" fontId="20" fillId="0" borderId="168" xfId="0" applyFont="1" applyFill="1" applyBorder="1" applyAlignment="1" applyProtection="1">
      <alignment horizontal="center" vertical="center"/>
      <protection hidden="1"/>
    </xf>
    <xf numFmtId="0" fontId="20" fillId="0" borderId="169" xfId="0" applyFont="1" applyFill="1" applyBorder="1" applyAlignment="1" applyProtection="1">
      <alignment horizontal="center" vertical="center"/>
      <protection hidden="1"/>
    </xf>
    <xf numFmtId="0" fontId="11" fillId="0" borderId="8" xfId="0" applyFont="1" applyFill="1" applyBorder="1" applyAlignment="1" applyProtection="1">
      <alignment horizontal="left" vertical="center" wrapText="1"/>
      <protection hidden="1"/>
    </xf>
    <xf numFmtId="0" fontId="11" fillId="0" borderId="23" xfId="0" applyFont="1" applyFill="1" applyBorder="1" applyAlignment="1" applyProtection="1">
      <alignment horizontal="left" vertical="center" wrapText="1"/>
      <protection hidden="1"/>
    </xf>
    <xf numFmtId="0" fontId="96" fillId="9" borderId="8" xfId="2" applyFont="1" applyFill="1" applyBorder="1" applyAlignment="1" applyProtection="1">
      <alignment horizontal="center" vertical="center"/>
      <protection locked="0" hidden="1"/>
    </xf>
    <xf numFmtId="0" fontId="96" fillId="9" borderId="9" xfId="2" applyFont="1" applyFill="1" applyBorder="1" applyAlignment="1" applyProtection="1">
      <alignment horizontal="center" vertical="center"/>
      <protection locked="0" hidden="1"/>
    </xf>
    <xf numFmtId="0" fontId="96" fillId="9" borderId="23" xfId="2" applyFont="1" applyFill="1" applyBorder="1" applyAlignment="1" applyProtection="1">
      <alignment horizontal="center" vertical="center"/>
      <protection locked="0" hidden="1"/>
    </xf>
    <xf numFmtId="0" fontId="96" fillId="9" borderId="28" xfId="2" applyFont="1" applyFill="1" applyBorder="1" applyAlignment="1" applyProtection="1">
      <alignment horizontal="center" vertical="center"/>
      <protection locked="0" hidden="1"/>
    </xf>
    <xf numFmtId="0" fontId="20" fillId="0" borderId="62" xfId="0" applyFont="1" applyFill="1" applyBorder="1" applyAlignment="1" applyProtection="1">
      <alignment vertical="center" wrapText="1"/>
      <protection hidden="1"/>
    </xf>
    <xf numFmtId="0" fontId="11" fillId="0" borderId="63" xfId="0" applyFont="1" applyFill="1" applyBorder="1" applyAlignment="1" applyProtection="1">
      <alignment horizontal="left" vertical="center" wrapText="1"/>
      <protection hidden="1"/>
    </xf>
    <xf numFmtId="0" fontId="11" fillId="0" borderId="64" xfId="0" applyFont="1" applyFill="1" applyBorder="1" applyAlignment="1" applyProtection="1">
      <alignment horizontal="left" vertical="center" wrapText="1"/>
      <protection hidden="1"/>
    </xf>
    <xf numFmtId="0" fontId="11" fillId="0" borderId="95" xfId="0" applyFont="1" applyFill="1" applyBorder="1" applyAlignment="1" applyProtection="1">
      <alignment horizontal="left" vertical="center" wrapText="1"/>
      <protection hidden="1"/>
    </xf>
    <xf numFmtId="0" fontId="10" fillId="0" borderId="3" xfId="0" applyFont="1" applyFill="1" applyBorder="1" applyAlignment="1" applyProtection="1">
      <alignment horizontal="center" vertical="center"/>
      <protection hidden="1"/>
    </xf>
    <xf numFmtId="0" fontId="88" fillId="0" borderId="1" xfId="0" applyFont="1" applyFill="1" applyBorder="1" applyAlignment="1" applyProtection="1">
      <alignment horizontal="center" vertical="center"/>
      <protection hidden="1"/>
    </xf>
    <xf numFmtId="0" fontId="88" fillId="0" borderId="4" xfId="0" applyFont="1" applyFill="1" applyBorder="1" applyAlignment="1" applyProtection="1">
      <alignment horizontal="center" vertical="center"/>
      <protection hidden="1"/>
    </xf>
    <xf numFmtId="0" fontId="88" fillId="0" borderId="2" xfId="0" applyFont="1" applyFill="1" applyBorder="1" applyAlignment="1" applyProtection="1">
      <alignment horizontal="center" vertical="center"/>
      <protection hidden="1"/>
    </xf>
    <xf numFmtId="0" fontId="10" fillId="7" borderId="94" xfId="0" applyFont="1" applyFill="1" applyBorder="1" applyAlignment="1" applyProtection="1">
      <alignment horizontal="center" vertical="center"/>
      <protection hidden="1"/>
    </xf>
    <xf numFmtId="0" fontId="10" fillId="7" borderId="64" xfId="0" applyFont="1" applyFill="1" applyBorder="1" applyAlignment="1" applyProtection="1">
      <alignment horizontal="center" vertical="center"/>
      <protection hidden="1"/>
    </xf>
    <xf numFmtId="0" fontId="10" fillId="7" borderId="65" xfId="0" applyFont="1" applyFill="1" applyBorder="1" applyAlignment="1" applyProtection="1">
      <alignment horizontal="center" vertical="center"/>
      <protection hidden="1"/>
    </xf>
    <xf numFmtId="0" fontId="96" fillId="0" borderId="0" xfId="2" applyFont="1" applyFill="1" applyBorder="1" applyAlignment="1" applyProtection="1">
      <alignment horizontal="center" vertical="center"/>
      <protection hidden="1"/>
    </xf>
    <xf numFmtId="0" fontId="99" fillId="9" borderId="94" xfId="2" applyFont="1" applyFill="1" applyBorder="1" applyAlignment="1" applyProtection="1">
      <alignment horizontal="center" vertical="center"/>
      <protection hidden="1"/>
    </xf>
    <xf numFmtId="0" fontId="99" fillId="9" borderId="64" xfId="2" applyFont="1" applyFill="1" applyBorder="1" applyAlignment="1" applyProtection="1">
      <alignment horizontal="center" vertical="center"/>
      <protection hidden="1"/>
    </xf>
    <xf numFmtId="0" fontId="99" fillId="9" borderId="65" xfId="2" applyFont="1" applyFill="1" applyBorder="1" applyAlignment="1" applyProtection="1">
      <alignment horizontal="center" vertical="center"/>
      <protection hidden="1"/>
    </xf>
    <xf numFmtId="0" fontId="14" fillId="3" borderId="17" xfId="0" applyFont="1" applyFill="1" applyBorder="1" applyAlignment="1" applyProtection="1">
      <alignment horizontal="center" vertical="center"/>
      <protection hidden="1"/>
    </xf>
    <xf numFmtId="0" fontId="14" fillId="3" borderId="19" xfId="0" applyFont="1" applyFill="1" applyBorder="1" applyAlignment="1" applyProtection="1">
      <alignment horizontal="center" vertical="center"/>
      <protection hidden="1"/>
    </xf>
    <xf numFmtId="0" fontId="90" fillId="0" borderId="0" xfId="2" applyFont="1" applyFill="1" applyBorder="1" applyAlignment="1" applyProtection="1">
      <alignment horizontal="center" vertical="center"/>
      <protection locked="0" hidden="1"/>
    </xf>
    <xf numFmtId="49" fontId="14" fillId="3" borderId="3" xfId="0" applyNumberFormat="1" applyFont="1" applyFill="1" applyBorder="1" applyAlignment="1" applyProtection="1">
      <alignment horizontal="left" vertical="center"/>
      <protection locked="0" hidden="1"/>
    </xf>
    <xf numFmtId="49" fontId="14" fillId="3" borderId="6" xfId="0" applyNumberFormat="1" applyFont="1" applyFill="1" applyBorder="1" applyAlignment="1" applyProtection="1">
      <alignment horizontal="left" vertical="center"/>
      <protection locked="0" hidden="1"/>
    </xf>
    <xf numFmtId="49" fontId="14" fillId="3" borderId="50" xfId="0" applyNumberFormat="1" applyFont="1" applyFill="1" applyBorder="1" applyAlignment="1" applyProtection="1">
      <alignment horizontal="left" vertical="center"/>
      <protection locked="0" hidden="1"/>
    </xf>
    <xf numFmtId="0" fontId="22" fillId="0" borderId="82" xfId="0" applyFont="1" applyFill="1" applyBorder="1" applyAlignment="1" applyProtection="1">
      <alignment horizontal="center" vertical="center"/>
      <protection hidden="1"/>
    </xf>
    <xf numFmtId="0" fontId="22" fillId="0" borderId="4" xfId="0" applyFont="1" applyFill="1" applyBorder="1" applyAlignment="1" applyProtection="1">
      <alignment horizontal="center" vertical="center"/>
      <protection hidden="1"/>
    </xf>
    <xf numFmtId="0" fontId="22" fillId="0" borderId="2" xfId="0" applyFont="1" applyFill="1" applyBorder="1" applyAlignment="1" applyProtection="1">
      <alignment horizontal="center" vertical="center"/>
      <protection hidden="1"/>
    </xf>
    <xf numFmtId="49" fontId="88" fillId="9" borderId="1" xfId="0" applyNumberFormat="1" applyFont="1" applyFill="1" applyBorder="1" applyAlignment="1" applyProtection="1">
      <alignment horizontal="center" vertical="center"/>
      <protection locked="0" hidden="1"/>
    </xf>
    <xf numFmtId="49" fontId="88" fillId="9" borderId="4" xfId="0" applyNumberFormat="1" applyFont="1" applyFill="1" applyBorder="1" applyAlignment="1" applyProtection="1">
      <alignment horizontal="center" vertical="center"/>
      <protection locked="0" hidden="1"/>
    </xf>
    <xf numFmtId="49" fontId="88" fillId="9" borderId="21" xfId="0" applyNumberFormat="1" applyFont="1" applyFill="1" applyBorder="1" applyAlignment="1" applyProtection="1">
      <alignment horizontal="center" vertical="center"/>
      <protection locked="0" hidden="1"/>
    </xf>
    <xf numFmtId="0" fontId="96" fillId="9" borderId="63" xfId="2" applyFont="1" applyFill="1" applyBorder="1" applyAlignment="1" applyProtection="1">
      <alignment horizontal="center" vertical="center"/>
      <protection locked="0" hidden="1"/>
    </xf>
    <xf numFmtId="0" fontId="96" fillId="9" borderId="64" xfId="2" applyFont="1" applyFill="1" applyBorder="1" applyAlignment="1" applyProtection="1">
      <alignment horizontal="center" vertical="center"/>
      <protection locked="0" hidden="1"/>
    </xf>
    <xf numFmtId="0" fontId="96" fillId="9" borderId="65" xfId="2" applyFont="1" applyFill="1" applyBorder="1" applyAlignment="1" applyProtection="1">
      <alignment horizontal="center" vertical="center"/>
      <protection locked="0" hidden="1"/>
    </xf>
    <xf numFmtId="0" fontId="114" fillId="0" borderId="55" xfId="0" applyNumberFormat="1" applyFont="1" applyFill="1" applyBorder="1" applyAlignment="1" applyProtection="1">
      <alignment horizontal="center" vertical="center"/>
      <protection hidden="1"/>
    </xf>
    <xf numFmtId="0" fontId="22" fillId="0" borderId="68" xfId="0" applyFont="1" applyFill="1" applyBorder="1" applyAlignment="1" applyProtection="1">
      <alignment horizontal="center" vertical="center"/>
      <protection hidden="1"/>
    </xf>
    <xf numFmtId="0" fontId="22" fillId="0" borderId="62" xfId="0" applyFont="1" applyFill="1" applyBorder="1" applyAlignment="1" applyProtection="1">
      <alignment horizontal="center" vertical="center"/>
      <protection hidden="1"/>
    </xf>
    <xf numFmtId="0" fontId="22" fillId="0" borderId="63" xfId="0" applyFont="1" applyFill="1" applyBorder="1" applyAlignment="1" applyProtection="1">
      <alignment horizontal="center" vertical="center"/>
      <protection hidden="1"/>
    </xf>
    <xf numFmtId="49" fontId="22" fillId="0" borderId="64" xfId="0" applyNumberFormat="1" applyFont="1" applyFill="1" applyBorder="1" applyAlignment="1" applyProtection="1">
      <alignment horizontal="center" vertical="center"/>
      <protection locked="0" hidden="1"/>
    </xf>
    <xf numFmtId="49" fontId="22" fillId="0" borderId="94" xfId="0" applyNumberFormat="1" applyFont="1" applyFill="1" applyBorder="1" applyAlignment="1" applyProtection="1">
      <alignment horizontal="center" vertical="center"/>
      <protection locked="0" hidden="1"/>
    </xf>
    <xf numFmtId="0" fontId="88" fillId="9" borderId="64" xfId="0" applyNumberFormat="1" applyFont="1" applyFill="1" applyBorder="1" applyAlignment="1" applyProtection="1">
      <alignment horizontal="center" vertical="center"/>
      <protection locked="0" hidden="1"/>
    </xf>
    <xf numFmtId="49" fontId="22" fillId="0" borderId="64" xfId="0" applyNumberFormat="1" applyFont="1" applyFill="1" applyBorder="1" applyAlignment="1" applyProtection="1">
      <alignment horizontal="center" vertical="center"/>
      <protection hidden="1"/>
    </xf>
    <xf numFmtId="49" fontId="22" fillId="0" borderId="0" xfId="0" applyNumberFormat="1" applyFont="1" applyFill="1" applyBorder="1" applyAlignment="1" applyProtection="1">
      <alignment horizontal="center" vertical="center"/>
      <protection hidden="1"/>
    </xf>
    <xf numFmtId="0" fontId="114" fillId="0" borderId="0" xfId="0" applyNumberFormat="1" applyFont="1" applyFill="1" applyBorder="1" applyAlignment="1" applyProtection="1">
      <alignment horizontal="center" vertical="center"/>
      <protection hidden="1"/>
    </xf>
    <xf numFmtId="38" fontId="89" fillId="0" borderId="3" xfId="1" applyFont="1" applyFill="1" applyBorder="1" applyAlignment="1" applyProtection="1">
      <alignment horizontal="right" vertical="center"/>
      <protection hidden="1"/>
    </xf>
    <xf numFmtId="38" fontId="89" fillId="0" borderId="11" xfId="1" applyFont="1" applyFill="1" applyBorder="1" applyAlignment="1" applyProtection="1">
      <alignment horizontal="right" vertical="center"/>
      <protection hidden="1"/>
    </xf>
    <xf numFmtId="38" fontId="12" fillId="0" borderId="34" xfId="1" applyFont="1" applyBorder="1" applyAlignment="1" applyProtection="1">
      <alignment horizontal="center"/>
      <protection hidden="1"/>
    </xf>
    <xf numFmtId="38" fontId="12" fillId="0" borderId="14" xfId="1" applyFont="1" applyBorder="1" applyAlignment="1" applyProtection="1">
      <alignment horizontal="center"/>
      <protection hidden="1"/>
    </xf>
    <xf numFmtId="38" fontId="12" fillId="0" borderId="15" xfId="1" applyFont="1" applyBorder="1" applyAlignment="1" applyProtection="1">
      <alignment horizontal="center"/>
      <protection hidden="1"/>
    </xf>
    <xf numFmtId="0" fontId="12" fillId="0" borderId="7" xfId="0" applyFont="1" applyBorder="1" applyAlignment="1" applyProtection="1">
      <alignment horizontal="center"/>
      <protection hidden="1"/>
    </xf>
    <xf numFmtId="0" fontId="12" fillId="0" borderId="8" xfId="0" applyFont="1" applyBorder="1" applyAlignment="1" applyProtection="1">
      <alignment horizontal="center"/>
      <protection hidden="1"/>
    </xf>
    <xf numFmtId="0" fontId="12" fillId="0" borderId="9" xfId="0" applyFont="1" applyBorder="1" applyAlignment="1" applyProtection="1">
      <alignment horizontal="center"/>
      <protection hidden="1"/>
    </xf>
    <xf numFmtId="0" fontId="0" fillId="0" borderId="1" xfId="0" applyBorder="1" applyAlignment="1" applyProtection="1">
      <alignment horizontal="center" shrinkToFit="1"/>
      <protection hidden="1"/>
    </xf>
    <xf numFmtId="0" fontId="0" fillId="0" borderId="21" xfId="0" applyBorder="1" applyAlignment="1" applyProtection="1">
      <alignment horizontal="center" shrinkToFit="1"/>
      <protection hidden="1"/>
    </xf>
    <xf numFmtId="0" fontId="0" fillId="0" borderId="24" xfId="0" applyBorder="1" applyAlignment="1" applyProtection="1">
      <alignment horizontal="center" shrinkToFit="1"/>
      <protection hidden="1"/>
    </xf>
    <xf numFmtId="0" fontId="0" fillId="0" borderId="27" xfId="0" applyBorder="1" applyAlignment="1" applyProtection="1">
      <alignment horizontal="center" shrinkToFit="1"/>
      <protection hidden="1"/>
    </xf>
    <xf numFmtId="0" fontId="0" fillId="0" borderId="54" xfId="0" applyBorder="1" applyAlignment="1" applyProtection="1">
      <alignment horizontal="center" vertical="center" shrinkToFit="1"/>
      <protection hidden="1"/>
    </xf>
    <xf numFmtId="0" fontId="0" fillId="0" borderId="55" xfId="0" applyBorder="1" applyAlignment="1" applyProtection="1">
      <alignment horizontal="center" vertical="center" shrinkToFit="1"/>
      <protection hidden="1"/>
    </xf>
    <xf numFmtId="0" fontId="0" fillId="0" borderId="97" xfId="0" applyBorder="1" applyAlignment="1" applyProtection="1">
      <alignment horizontal="center" vertical="center" shrinkToFit="1"/>
      <protection hidden="1"/>
    </xf>
    <xf numFmtId="0" fontId="0" fillId="0" borderId="57" xfId="0" applyBorder="1" applyAlignment="1" applyProtection="1">
      <alignment horizontal="center" vertical="center" shrinkToFit="1"/>
      <protection hidden="1"/>
    </xf>
    <xf numFmtId="0" fontId="0" fillId="0" borderId="0" xfId="0" applyBorder="1" applyAlignment="1" applyProtection="1">
      <alignment horizontal="center" vertical="center" shrinkToFit="1"/>
      <protection hidden="1"/>
    </xf>
    <xf numFmtId="0" fontId="0" fillId="0" borderId="42" xfId="0" applyBorder="1" applyAlignment="1" applyProtection="1">
      <alignment horizontal="center" vertical="center" shrinkToFit="1"/>
      <protection hidden="1"/>
    </xf>
    <xf numFmtId="0" fontId="0" fillId="0" borderId="59" xfId="0" applyBorder="1" applyAlignment="1" applyProtection="1">
      <alignment horizontal="center" vertical="center" shrinkToFit="1"/>
      <protection hidden="1"/>
    </xf>
    <xf numFmtId="0" fontId="0" fillId="0" borderId="61" xfId="0" applyBorder="1" applyAlignment="1" applyProtection="1">
      <alignment horizontal="center" vertical="center" shrinkToFit="1"/>
      <protection hidden="1"/>
    </xf>
    <xf numFmtId="0" fontId="0" fillId="0" borderId="98" xfId="0" applyBorder="1" applyAlignment="1" applyProtection="1">
      <alignment horizontal="center" vertical="center" shrinkToFit="1"/>
      <protection hidden="1"/>
    </xf>
    <xf numFmtId="0" fontId="0" fillId="0" borderId="86" xfId="0" applyBorder="1" applyAlignment="1" applyProtection="1">
      <alignment horizontal="center" textRotation="255" shrinkToFit="1"/>
      <protection hidden="1"/>
    </xf>
    <xf numFmtId="0" fontId="0" fillId="0" borderId="29" xfId="0" applyBorder="1" applyAlignment="1" applyProtection="1">
      <alignment horizontal="center" textRotation="255" shrinkToFit="1"/>
      <protection hidden="1"/>
    </xf>
    <xf numFmtId="0" fontId="0" fillId="0" borderId="17" xfId="0" applyBorder="1" applyAlignment="1" applyProtection="1">
      <alignment horizontal="center" shrinkToFit="1"/>
      <protection hidden="1"/>
    </xf>
    <xf numFmtId="0" fontId="0" fillId="0" borderId="20" xfId="0" applyBorder="1" applyAlignment="1" applyProtection="1">
      <alignment horizontal="center" shrinkToFit="1"/>
      <protection hidden="1"/>
    </xf>
    <xf numFmtId="0" fontId="0" fillId="0" borderId="86" xfId="0" applyBorder="1" applyAlignment="1" applyProtection="1">
      <alignment horizontal="center" vertical="center" textRotation="255" shrinkToFit="1"/>
      <protection hidden="1"/>
    </xf>
    <xf numFmtId="0" fontId="0" fillId="0" borderId="29" xfId="0" applyBorder="1" applyAlignment="1" applyProtection="1">
      <alignment horizontal="center" vertical="center" textRotation="255" shrinkToFit="1"/>
      <protection hidden="1"/>
    </xf>
    <xf numFmtId="0" fontId="0" fillId="0" borderId="8" xfId="0" applyBorder="1" applyAlignment="1" applyProtection="1">
      <alignment horizontal="center" shrinkToFit="1"/>
      <protection hidden="1"/>
    </xf>
    <xf numFmtId="0" fontId="0" fillId="0" borderId="9" xfId="0" applyBorder="1" applyAlignment="1" applyProtection="1">
      <alignment horizontal="center" shrinkToFit="1"/>
      <protection hidden="1"/>
    </xf>
    <xf numFmtId="0" fontId="0" fillId="0" borderId="3" xfId="0" applyBorder="1" applyAlignment="1" applyProtection="1">
      <alignment horizontal="center" shrinkToFit="1"/>
      <protection hidden="1"/>
    </xf>
    <xf numFmtId="0" fontId="0" fillId="0" borderId="11" xfId="0" applyBorder="1" applyAlignment="1" applyProtection="1">
      <alignment horizontal="center" shrinkToFit="1"/>
      <protection hidden="1"/>
    </xf>
    <xf numFmtId="38" fontId="12" fillId="0" borderId="87" xfId="0" applyNumberFormat="1" applyFont="1" applyBorder="1" applyAlignment="1" applyProtection="1">
      <alignment horizontal="right"/>
      <protection hidden="1"/>
    </xf>
    <xf numFmtId="0" fontId="12" fillId="0" borderId="87" xfId="0" applyFont="1" applyBorder="1" applyAlignment="1" applyProtection="1">
      <alignment horizontal="right"/>
      <protection hidden="1"/>
    </xf>
    <xf numFmtId="0" fontId="12" fillId="0" borderId="88" xfId="0" applyFont="1" applyBorder="1" applyAlignment="1" applyProtection="1">
      <alignment horizontal="right"/>
      <protection hidden="1"/>
    </xf>
    <xf numFmtId="0" fontId="12" fillId="0" borderId="90" xfId="0" applyFont="1" applyBorder="1" applyAlignment="1" applyProtection="1">
      <alignment horizontal="center"/>
      <protection hidden="1"/>
    </xf>
    <xf numFmtId="0" fontId="12" fillId="0" borderId="70" xfId="0" applyFont="1" applyBorder="1" applyAlignment="1" applyProtection="1">
      <alignment horizontal="center"/>
      <protection hidden="1"/>
    </xf>
    <xf numFmtId="0" fontId="12" fillId="0" borderId="91" xfId="0" applyFont="1" applyBorder="1" applyAlignment="1" applyProtection="1">
      <alignment horizontal="center"/>
      <protection hidden="1"/>
    </xf>
    <xf numFmtId="0" fontId="10" fillId="0" borderId="189" xfId="0" applyFont="1" applyBorder="1" applyAlignment="1" applyProtection="1">
      <alignment horizontal="center" vertical="center"/>
      <protection hidden="1"/>
    </xf>
    <xf numFmtId="0" fontId="10" fillId="0" borderId="190" xfId="0" applyFont="1" applyBorder="1" applyAlignment="1" applyProtection="1">
      <alignment horizontal="center" vertical="center"/>
      <protection hidden="1"/>
    </xf>
    <xf numFmtId="0" fontId="89" fillId="9" borderId="5" xfId="0" applyFont="1" applyFill="1" applyBorder="1" applyAlignment="1" applyProtection="1">
      <alignment horizontal="center" shrinkToFit="1"/>
      <protection locked="0" hidden="1"/>
    </xf>
    <xf numFmtId="0" fontId="0" fillId="0" borderId="54" xfId="0" applyBorder="1" applyAlignment="1" applyProtection="1">
      <alignment horizontal="center"/>
      <protection hidden="1"/>
    </xf>
    <xf numFmtId="0" fontId="0" fillId="0" borderId="55" xfId="0" applyBorder="1" applyAlignment="1" applyProtection="1">
      <alignment horizontal="center"/>
      <protection hidden="1"/>
    </xf>
    <xf numFmtId="0" fontId="0" fillId="0" borderId="56" xfId="0" applyBorder="1" applyAlignment="1" applyProtection="1">
      <alignment horizontal="center"/>
      <protection hidden="1"/>
    </xf>
    <xf numFmtId="0" fontId="26" fillId="0" borderId="43" xfId="0" applyFont="1" applyBorder="1" applyAlignment="1" applyProtection="1">
      <alignment horizontal="left" wrapText="1"/>
      <protection hidden="1"/>
    </xf>
    <xf numFmtId="0" fontId="27" fillId="0" borderId="86" xfId="0" applyFont="1" applyBorder="1" applyAlignment="1" applyProtection="1">
      <alignment horizontal="left" wrapText="1"/>
      <protection hidden="1"/>
    </xf>
    <xf numFmtId="0" fontId="27" fillId="0" borderId="16" xfId="0" applyFont="1" applyBorder="1" applyAlignment="1" applyProtection="1">
      <alignment horizontal="left" wrapText="1"/>
      <protection hidden="1"/>
    </xf>
    <xf numFmtId="38" fontId="12" fillId="0" borderId="30" xfId="1" applyFont="1" applyBorder="1" applyAlignment="1" applyProtection="1">
      <alignment horizontal="right"/>
      <protection hidden="1"/>
    </xf>
    <xf numFmtId="38" fontId="12" fillId="0" borderId="32" xfId="1" applyFont="1" applyBorder="1" applyAlignment="1" applyProtection="1">
      <alignment horizontal="right"/>
      <protection hidden="1"/>
    </xf>
    <xf numFmtId="38" fontId="89" fillId="2" borderId="3" xfId="1" applyFont="1" applyFill="1" applyBorder="1" applyAlignment="1" applyProtection="1">
      <alignment horizontal="right" vertical="center"/>
      <protection locked="0" hidden="1"/>
    </xf>
    <xf numFmtId="38" fontId="89" fillId="2" borderId="11" xfId="1" applyFont="1" applyFill="1" applyBorder="1" applyAlignment="1" applyProtection="1">
      <alignment horizontal="right" vertical="center"/>
      <protection locked="0" hidden="1"/>
    </xf>
    <xf numFmtId="0" fontId="12" fillId="0" borderId="51" xfId="0" applyFont="1" applyBorder="1" applyAlignment="1" applyProtection="1">
      <alignment horizontal="center"/>
      <protection hidden="1"/>
    </xf>
    <xf numFmtId="0" fontId="12" fillId="0" borderId="49" xfId="0" applyFont="1" applyBorder="1" applyAlignment="1" applyProtection="1">
      <alignment horizontal="center"/>
      <protection hidden="1"/>
    </xf>
    <xf numFmtId="0" fontId="12" fillId="0" borderId="6" xfId="0" applyFont="1" applyBorder="1" applyAlignment="1" applyProtection="1">
      <alignment horizontal="center"/>
      <protection hidden="1"/>
    </xf>
    <xf numFmtId="0" fontId="12" fillId="0" borderId="50" xfId="0" applyFont="1" applyBorder="1" applyAlignment="1" applyProtection="1">
      <alignment horizontal="center"/>
      <protection hidden="1"/>
    </xf>
    <xf numFmtId="38" fontId="12" fillId="0" borderId="87" xfId="1" applyFont="1" applyBorder="1" applyAlignment="1" applyProtection="1">
      <alignment horizontal="right"/>
      <protection hidden="1"/>
    </xf>
    <xf numFmtId="38" fontId="12" fillId="0" borderId="88" xfId="1" applyFont="1" applyBorder="1" applyAlignment="1" applyProtection="1">
      <alignment horizontal="right"/>
      <protection hidden="1"/>
    </xf>
    <xf numFmtId="38" fontId="89" fillId="9" borderId="3" xfId="1" applyFont="1" applyFill="1" applyBorder="1" applyAlignment="1" applyProtection="1">
      <alignment horizontal="right"/>
      <protection locked="0" hidden="1"/>
    </xf>
    <xf numFmtId="38" fontId="89" fillId="9" borderId="11" xfId="1" applyFont="1" applyFill="1" applyBorder="1" applyAlignment="1" applyProtection="1">
      <alignment horizontal="right"/>
      <protection locked="0" hidden="1"/>
    </xf>
    <xf numFmtId="0" fontId="89" fillId="2" borderId="10" xfId="0" applyFont="1" applyFill="1" applyBorder="1" applyAlignment="1" applyProtection="1">
      <alignment horizontal="left" vertical="center" shrinkToFit="1"/>
      <protection locked="0" hidden="1"/>
    </xf>
    <xf numFmtId="0" fontId="89" fillId="2" borderId="3" xfId="0" applyFont="1" applyFill="1" applyBorder="1" applyAlignment="1" applyProtection="1">
      <alignment horizontal="left" vertical="center" shrinkToFit="1"/>
      <protection locked="0" hidden="1"/>
    </xf>
    <xf numFmtId="0" fontId="89" fillId="2" borderId="12" xfId="0" applyFont="1" applyFill="1" applyBorder="1" applyAlignment="1" applyProtection="1">
      <alignment horizontal="left" vertical="center" shrinkToFit="1"/>
      <protection locked="0" hidden="1"/>
    </xf>
    <xf numFmtId="0" fontId="89" fillId="2" borderId="13" xfId="0" applyFont="1" applyFill="1" applyBorder="1" applyAlignment="1" applyProtection="1">
      <alignment horizontal="left" vertical="center" shrinkToFit="1"/>
      <protection locked="0" hidden="1"/>
    </xf>
    <xf numFmtId="38" fontId="12" fillId="0" borderId="13" xfId="1" applyFont="1" applyBorder="1" applyAlignment="1" applyProtection="1">
      <alignment horizontal="right" vertical="center"/>
      <protection hidden="1"/>
    </xf>
    <xf numFmtId="38" fontId="12" fillId="0" borderId="93" xfId="1" applyFont="1" applyBorder="1" applyAlignment="1" applyProtection="1">
      <alignment horizontal="right" vertical="center"/>
      <protection hidden="1"/>
    </xf>
    <xf numFmtId="38" fontId="12" fillId="0" borderId="45" xfId="1" applyFont="1" applyBorder="1" applyAlignment="1" applyProtection="1">
      <alignment horizontal="center"/>
      <protection hidden="1"/>
    </xf>
    <xf numFmtId="0" fontId="12" fillId="0" borderId="3" xfId="0" applyFont="1" applyBorder="1" applyAlignment="1" applyProtection="1">
      <alignment horizontal="left"/>
      <protection hidden="1"/>
    </xf>
    <xf numFmtId="38" fontId="12" fillId="0" borderId="3" xfId="1" applyFont="1" applyBorder="1" applyAlignment="1" applyProtection="1">
      <alignment horizontal="right"/>
      <protection hidden="1"/>
    </xf>
    <xf numFmtId="38" fontId="89" fillId="2" borderId="13" xfId="1" applyFont="1" applyFill="1" applyBorder="1" applyAlignment="1" applyProtection="1">
      <alignment horizontal="right" vertical="center"/>
      <protection locked="0" hidden="1"/>
    </xf>
    <xf numFmtId="38" fontId="89" fillId="2" borderId="33" xfId="1" applyFont="1" applyFill="1" applyBorder="1" applyAlignment="1" applyProtection="1">
      <alignment horizontal="right" vertical="center"/>
      <protection locked="0" hidden="1"/>
    </xf>
    <xf numFmtId="0" fontId="12" fillId="0" borderId="35" xfId="0" applyFont="1" applyBorder="1" applyAlignment="1" applyProtection="1">
      <alignment horizontal="center"/>
      <protection hidden="1"/>
    </xf>
    <xf numFmtId="0" fontId="12" fillId="0" borderId="36" xfId="0" applyFont="1" applyBorder="1" applyAlignment="1" applyProtection="1">
      <alignment horizontal="center"/>
      <protection hidden="1"/>
    </xf>
    <xf numFmtId="0" fontId="12" fillId="0" borderId="37" xfId="0" applyFont="1" applyBorder="1" applyAlignment="1" applyProtection="1">
      <alignment horizontal="center"/>
      <protection hidden="1"/>
    </xf>
    <xf numFmtId="38" fontId="12" fillId="0" borderId="31" xfId="1" applyFont="1" applyBorder="1" applyAlignment="1" applyProtection="1">
      <alignment horizontal="right"/>
      <protection hidden="1"/>
    </xf>
    <xf numFmtId="0" fontId="12" fillId="0" borderId="10" xfId="0" applyFont="1" applyBorder="1" applyAlignment="1" applyProtection="1">
      <alignment horizontal="center" vertical="center" textRotation="255"/>
      <protection hidden="1"/>
    </xf>
    <xf numFmtId="0" fontId="12" fillId="0" borderId="22" xfId="0" applyFont="1" applyBorder="1" applyAlignment="1" applyProtection="1">
      <alignment horizontal="center" vertical="center" textRotation="255"/>
      <protection hidden="1"/>
    </xf>
    <xf numFmtId="0" fontId="12" fillId="0" borderId="3" xfId="0" applyFont="1" applyBorder="1" applyAlignment="1" applyProtection="1">
      <alignment vertical="center" textRotation="255"/>
      <protection hidden="1"/>
    </xf>
    <xf numFmtId="0" fontId="12" fillId="0" borderId="79" xfId="0" applyFont="1" applyBorder="1" applyAlignment="1" applyProtection="1">
      <alignment horizontal="center"/>
      <protection hidden="1"/>
    </xf>
    <xf numFmtId="0" fontId="12" fillId="0" borderId="80" xfId="0" applyFont="1" applyBorder="1" applyAlignment="1" applyProtection="1">
      <alignment horizontal="center"/>
      <protection hidden="1"/>
    </xf>
    <xf numFmtId="0" fontId="12" fillId="0" borderId="81" xfId="0" applyFont="1" applyBorder="1" applyAlignment="1" applyProtection="1">
      <alignment horizontal="center"/>
      <protection hidden="1"/>
    </xf>
    <xf numFmtId="0" fontId="12" fillId="0" borderId="16" xfId="0" applyFont="1" applyBorder="1" applyAlignment="1" applyProtection="1">
      <alignment horizontal="center"/>
      <protection hidden="1"/>
    </xf>
    <xf numFmtId="0" fontId="12" fillId="0" borderId="23" xfId="0" applyFont="1" applyBorder="1" applyAlignment="1" applyProtection="1">
      <alignment horizontal="left"/>
      <protection hidden="1"/>
    </xf>
    <xf numFmtId="38" fontId="12" fillId="0" borderId="23" xfId="1" applyFont="1" applyBorder="1" applyAlignment="1" applyProtection="1">
      <alignment horizontal="right"/>
      <protection hidden="1"/>
    </xf>
    <xf numFmtId="38" fontId="12" fillId="0" borderId="13" xfId="1" applyFont="1" applyBorder="1" applyAlignment="1" applyProtection="1">
      <alignment horizontal="right"/>
      <protection hidden="1"/>
    </xf>
    <xf numFmtId="0" fontId="89" fillId="9" borderId="3" xfId="0" applyFont="1" applyFill="1" applyBorder="1" applyAlignment="1" applyProtection="1">
      <alignment horizontal="left"/>
      <protection locked="0" hidden="1"/>
    </xf>
    <xf numFmtId="0" fontId="89" fillId="9" borderId="5" xfId="0" applyFont="1" applyFill="1" applyBorder="1" applyAlignment="1" applyProtection="1">
      <alignment horizontal="left"/>
      <protection locked="0" hidden="1"/>
    </xf>
    <xf numFmtId="0" fontId="89" fillId="9" borderId="1" xfId="0" applyFont="1" applyFill="1" applyBorder="1" applyAlignment="1" applyProtection="1">
      <alignment horizontal="center" shrinkToFit="1"/>
      <protection locked="0" hidden="1"/>
    </xf>
    <xf numFmtId="0" fontId="89" fillId="9" borderId="4" xfId="0" applyFont="1" applyFill="1" applyBorder="1" applyAlignment="1" applyProtection="1">
      <alignment horizontal="center" shrinkToFit="1"/>
      <protection locked="0" hidden="1"/>
    </xf>
    <xf numFmtId="0" fontId="89" fillId="9" borderId="2" xfId="0" applyFont="1" applyFill="1" applyBorder="1" applyAlignment="1" applyProtection="1">
      <alignment horizontal="center" shrinkToFit="1"/>
      <protection locked="0" hidden="1"/>
    </xf>
    <xf numFmtId="38" fontId="89" fillId="9" borderId="1" xfId="1" applyFont="1" applyFill="1" applyBorder="1" applyAlignment="1" applyProtection="1">
      <alignment horizontal="right"/>
      <protection locked="0" hidden="1"/>
    </xf>
    <xf numFmtId="38" fontId="89" fillId="9" borderId="4" xfId="1" applyFont="1" applyFill="1" applyBorder="1" applyAlignment="1" applyProtection="1">
      <alignment horizontal="right"/>
      <protection locked="0" hidden="1"/>
    </xf>
    <xf numFmtId="38" fontId="89" fillId="9" borderId="21" xfId="1" applyFont="1" applyFill="1" applyBorder="1" applyAlignment="1" applyProtection="1">
      <alignment horizontal="right"/>
      <protection locked="0" hidden="1"/>
    </xf>
    <xf numFmtId="0" fontId="89" fillId="9" borderId="3" xfId="0" applyFont="1" applyFill="1" applyBorder="1" applyAlignment="1" applyProtection="1">
      <alignment horizontal="center" shrinkToFit="1"/>
      <protection locked="0" hidden="1"/>
    </xf>
    <xf numFmtId="0" fontId="12" fillId="0" borderId="87" xfId="0" applyFont="1" applyBorder="1" applyAlignment="1" applyProtection="1">
      <alignment horizontal="center"/>
      <protection hidden="1"/>
    </xf>
    <xf numFmtId="0" fontId="89" fillId="2" borderId="1" xfId="1" applyNumberFormat="1" applyFont="1" applyFill="1" applyBorder="1" applyAlignment="1" applyProtection="1">
      <alignment horizontal="center" vertical="center"/>
      <protection locked="0" hidden="1"/>
    </xf>
    <xf numFmtId="0" fontId="89" fillId="2" borderId="78" xfId="1" applyNumberFormat="1" applyFont="1" applyFill="1" applyBorder="1" applyAlignment="1" applyProtection="1">
      <alignment horizontal="center" vertical="center"/>
      <protection locked="0" hidden="1"/>
    </xf>
    <xf numFmtId="38" fontId="89" fillId="2" borderId="5" xfId="1" applyFont="1" applyFill="1" applyBorder="1" applyAlignment="1" applyProtection="1">
      <alignment horizontal="right"/>
      <protection locked="0" hidden="1"/>
    </xf>
    <xf numFmtId="38" fontId="12" fillId="0" borderId="5" xfId="1" applyFont="1" applyBorder="1" applyAlignment="1" applyProtection="1">
      <alignment horizontal="right" vertical="center"/>
      <protection hidden="1"/>
    </xf>
    <xf numFmtId="38" fontId="12" fillId="0" borderId="5" xfId="1" applyFont="1" applyFill="1" applyBorder="1" applyAlignment="1" applyProtection="1">
      <alignment horizontal="right"/>
      <protection hidden="1"/>
    </xf>
    <xf numFmtId="0" fontId="12" fillId="0" borderId="99" xfId="0" applyFont="1" applyBorder="1" applyAlignment="1" applyProtection="1">
      <alignment horizontal="center"/>
      <protection hidden="1"/>
    </xf>
    <xf numFmtId="38" fontId="12" fillId="0" borderId="93" xfId="1" applyFont="1" applyBorder="1" applyAlignment="1" applyProtection="1">
      <alignment horizontal="right"/>
      <protection hidden="1"/>
    </xf>
    <xf numFmtId="0" fontId="89" fillId="2" borderId="10" xfId="0" applyFont="1" applyFill="1" applyBorder="1" applyAlignment="1" applyProtection="1">
      <alignment horizontal="left" shrinkToFit="1"/>
      <protection locked="0" hidden="1"/>
    </xf>
    <xf numFmtId="0" fontId="89" fillId="2" borderId="3" xfId="0" applyFont="1" applyFill="1" applyBorder="1" applyAlignment="1" applyProtection="1">
      <alignment horizontal="left" shrinkToFit="1"/>
      <protection locked="0" hidden="1"/>
    </xf>
    <xf numFmtId="38" fontId="89" fillId="9" borderId="5" xfId="1" applyFont="1" applyFill="1" applyBorder="1" applyAlignment="1" applyProtection="1">
      <alignment horizontal="right"/>
      <protection locked="0" hidden="1"/>
    </xf>
    <xf numFmtId="38" fontId="12" fillId="0" borderId="89" xfId="1" applyFont="1" applyBorder="1" applyAlignment="1" applyProtection="1">
      <alignment horizontal="right"/>
      <protection hidden="1"/>
    </xf>
    <xf numFmtId="38" fontId="89" fillId="9" borderId="17" xfId="1" applyFont="1" applyFill="1" applyBorder="1" applyAlignment="1" applyProtection="1">
      <alignment horizontal="right"/>
      <protection locked="0" hidden="1"/>
    </xf>
    <xf numFmtId="38" fontId="89" fillId="9" borderId="18" xfId="1" applyFont="1" applyFill="1" applyBorder="1" applyAlignment="1" applyProtection="1">
      <alignment horizontal="right"/>
      <protection locked="0" hidden="1"/>
    </xf>
    <xf numFmtId="38" fontId="89" fillId="9" borderId="19" xfId="1" applyFont="1" applyFill="1" applyBorder="1" applyAlignment="1" applyProtection="1">
      <alignment horizontal="right"/>
      <protection locked="0" hidden="1"/>
    </xf>
    <xf numFmtId="38" fontId="12" fillId="0" borderId="18" xfId="1" applyFont="1" applyBorder="1" applyAlignment="1" applyProtection="1">
      <alignment horizontal="right"/>
      <protection hidden="1"/>
    </xf>
    <xf numFmtId="38" fontId="12" fillId="0" borderId="20" xfId="1" applyFont="1" applyBorder="1" applyAlignment="1" applyProtection="1">
      <alignment horizontal="right"/>
      <protection hidden="1"/>
    </xf>
    <xf numFmtId="38" fontId="89" fillId="2" borderId="22" xfId="1" applyFont="1" applyFill="1" applyBorder="1" applyAlignment="1" applyProtection="1">
      <alignment vertical="center"/>
      <protection locked="0" hidden="1"/>
    </xf>
    <xf numFmtId="38" fontId="89" fillId="2" borderId="23" xfId="1" applyFont="1" applyFill="1" applyBorder="1" applyAlignment="1" applyProtection="1">
      <alignment vertical="center"/>
      <protection locked="0" hidden="1"/>
    </xf>
    <xf numFmtId="38" fontId="12" fillId="0" borderId="28" xfId="1" applyFont="1" applyBorder="1" applyAlignment="1" applyProtection="1">
      <alignment horizontal="right"/>
      <protection hidden="1"/>
    </xf>
    <xf numFmtId="38" fontId="89" fillId="9" borderId="2" xfId="1" applyFont="1" applyFill="1" applyBorder="1" applyAlignment="1" applyProtection="1">
      <alignment horizontal="right"/>
      <protection locked="0" hidden="1"/>
    </xf>
    <xf numFmtId="38" fontId="89" fillId="9" borderId="24" xfId="1" applyFont="1" applyFill="1" applyBorder="1" applyAlignment="1" applyProtection="1">
      <alignment horizontal="right"/>
      <protection locked="0" hidden="1"/>
    </xf>
    <xf numFmtId="38" fontId="89" fillId="9" borderId="25" xfId="1" applyFont="1" applyFill="1" applyBorder="1" applyAlignment="1" applyProtection="1">
      <alignment horizontal="right"/>
      <protection locked="0" hidden="1"/>
    </xf>
    <xf numFmtId="38" fontId="89" fillId="9" borderId="26" xfId="1" applyFont="1" applyFill="1" applyBorder="1" applyAlignment="1" applyProtection="1">
      <alignment horizontal="right"/>
      <protection locked="0" hidden="1"/>
    </xf>
    <xf numFmtId="38" fontId="12" fillId="0" borderId="61" xfId="1" applyFont="1" applyBorder="1" applyAlignment="1" applyProtection="1">
      <alignment horizontal="right"/>
      <protection hidden="1"/>
    </xf>
    <xf numFmtId="38" fontId="12" fillId="0" borderId="60" xfId="1" applyFont="1" applyBorder="1" applyAlignment="1" applyProtection="1">
      <alignment horizontal="right"/>
      <protection hidden="1"/>
    </xf>
    <xf numFmtId="38" fontId="85" fillId="0" borderId="163" xfId="1" applyFont="1" applyBorder="1" applyAlignment="1" applyProtection="1">
      <alignment horizontal="center"/>
      <protection hidden="1"/>
    </xf>
    <xf numFmtId="38" fontId="85" fillId="0" borderId="14" xfId="1" applyFont="1" applyBorder="1" applyAlignment="1" applyProtection="1">
      <alignment horizontal="center"/>
      <protection hidden="1"/>
    </xf>
    <xf numFmtId="38" fontId="85" fillId="0" borderId="15" xfId="1" applyFont="1" applyBorder="1" applyAlignment="1" applyProtection="1">
      <alignment horizontal="center"/>
      <protection hidden="1"/>
    </xf>
    <xf numFmtId="38" fontId="12" fillId="0" borderId="35" xfId="0" applyNumberFormat="1" applyFont="1" applyBorder="1" applyAlignment="1" applyProtection="1">
      <alignment horizontal="right"/>
      <protection hidden="1"/>
    </xf>
    <xf numFmtId="0" fontId="12" fillId="0" borderId="36" xfId="0" applyFont="1" applyBorder="1" applyAlignment="1" applyProtection="1">
      <alignment horizontal="right"/>
      <protection hidden="1"/>
    </xf>
    <xf numFmtId="0" fontId="12" fillId="0" borderId="164" xfId="0" applyFont="1" applyBorder="1" applyAlignment="1" applyProtection="1">
      <alignment horizontal="right"/>
      <protection hidden="1"/>
    </xf>
    <xf numFmtId="38" fontId="12" fillId="0" borderId="38" xfId="1" applyFont="1" applyBorder="1" applyAlignment="1" applyProtection="1">
      <alignment horizontal="right" vertical="center"/>
      <protection hidden="1"/>
    </xf>
    <xf numFmtId="38" fontId="12" fillId="0" borderId="39" xfId="1" applyFont="1" applyBorder="1" applyAlignment="1" applyProtection="1">
      <alignment horizontal="right" vertical="center"/>
      <protection hidden="1"/>
    </xf>
    <xf numFmtId="38" fontId="12" fillId="0" borderId="40" xfId="1" applyFont="1" applyBorder="1" applyAlignment="1" applyProtection="1">
      <alignment horizontal="right" vertical="center"/>
      <protection hidden="1"/>
    </xf>
    <xf numFmtId="38" fontId="12" fillId="0" borderId="41" xfId="1" applyFont="1" applyBorder="1" applyAlignment="1" applyProtection="1">
      <alignment horizontal="right" vertical="center"/>
      <protection hidden="1"/>
    </xf>
    <xf numFmtId="38" fontId="12" fillId="0" borderId="0" xfId="1" applyFont="1" applyBorder="1" applyAlignment="1" applyProtection="1">
      <alignment horizontal="right" vertical="center"/>
      <protection hidden="1"/>
    </xf>
    <xf numFmtId="38" fontId="12" fillId="0" borderId="42" xfId="1" applyFont="1" applyBorder="1" applyAlignment="1" applyProtection="1">
      <alignment horizontal="right" vertical="center"/>
      <protection hidden="1"/>
    </xf>
    <xf numFmtId="38" fontId="12" fillId="0" borderId="17" xfId="1" applyFont="1" applyBorder="1" applyAlignment="1" applyProtection="1">
      <alignment horizontal="right" vertical="center"/>
      <protection hidden="1"/>
    </xf>
    <xf numFmtId="38" fontId="12" fillId="0" borderId="18" xfId="1" applyFont="1" applyBorder="1" applyAlignment="1" applyProtection="1">
      <alignment horizontal="right" vertical="center"/>
      <protection hidden="1"/>
    </xf>
    <xf numFmtId="38" fontId="12" fillId="0" borderId="19" xfId="1" applyFont="1" applyBorder="1" applyAlignment="1" applyProtection="1">
      <alignment horizontal="right" vertical="center"/>
      <protection hidden="1"/>
    </xf>
    <xf numFmtId="0" fontId="12" fillId="0" borderId="59" xfId="0" applyFont="1" applyBorder="1" applyAlignment="1" applyProtection="1">
      <alignment horizontal="center"/>
      <protection hidden="1"/>
    </xf>
    <xf numFmtId="0" fontId="12" fillId="0" borderId="61" xfId="0" applyFont="1" applyBorder="1" applyAlignment="1" applyProtection="1">
      <alignment horizontal="center"/>
      <protection hidden="1"/>
    </xf>
    <xf numFmtId="0" fontId="12" fillId="0" borderId="98" xfId="0" applyFont="1" applyBorder="1" applyAlignment="1" applyProtection="1">
      <alignment horizontal="center"/>
      <protection hidden="1"/>
    </xf>
    <xf numFmtId="38" fontId="12" fillId="0" borderId="92" xfId="1" applyFont="1" applyBorder="1" applyAlignment="1" applyProtection="1">
      <alignment horizontal="right" vertical="center"/>
      <protection hidden="1"/>
    </xf>
    <xf numFmtId="38" fontId="12" fillId="0" borderId="58" xfId="1" applyFont="1" applyBorder="1" applyAlignment="1" applyProtection="1">
      <alignment horizontal="right" vertical="center"/>
      <protection hidden="1"/>
    </xf>
    <xf numFmtId="38" fontId="12" fillId="0" borderId="20" xfId="1" applyFont="1" applyBorder="1" applyAlignment="1" applyProtection="1">
      <alignment horizontal="right" vertical="center"/>
      <protection hidden="1"/>
    </xf>
    <xf numFmtId="0" fontId="11" fillId="0" borderId="10" xfId="0" applyFont="1" applyFill="1" applyBorder="1" applyAlignment="1" applyProtection="1">
      <alignment horizontal="center"/>
      <protection hidden="1"/>
    </xf>
    <xf numFmtId="0" fontId="11" fillId="0" borderId="3" xfId="0" applyFont="1" applyFill="1" applyBorder="1" applyAlignment="1" applyProtection="1">
      <alignment horizontal="center"/>
      <protection hidden="1"/>
    </xf>
    <xf numFmtId="0" fontId="12" fillId="0" borderId="22" xfId="0" applyFont="1" applyBorder="1" applyAlignment="1" applyProtection="1">
      <alignment horizontal="center"/>
      <protection hidden="1"/>
    </xf>
    <xf numFmtId="0" fontId="12" fillId="0" borderId="23" xfId="0" applyFont="1" applyBorder="1" applyAlignment="1" applyProtection="1">
      <alignment horizontal="center"/>
      <protection hidden="1"/>
    </xf>
    <xf numFmtId="38" fontId="12" fillId="0" borderId="11" xfId="1" applyFont="1" applyBorder="1" applyAlignment="1" applyProtection="1">
      <alignment horizontal="right"/>
      <protection hidden="1"/>
    </xf>
    <xf numFmtId="0" fontId="89" fillId="9" borderId="3" xfId="0" applyFont="1" applyFill="1" applyBorder="1" applyAlignment="1" applyProtection="1">
      <alignment horizontal="center"/>
      <protection locked="0" hidden="1"/>
    </xf>
    <xf numFmtId="38" fontId="12" fillId="0" borderId="7" xfId="1" applyFont="1" applyBorder="1" applyAlignment="1" applyProtection="1">
      <alignment horizontal="center" wrapText="1"/>
      <protection hidden="1"/>
    </xf>
    <xf numFmtId="38" fontId="12" fillId="0" borderId="8" xfId="1" applyFont="1" applyBorder="1" applyAlignment="1" applyProtection="1">
      <alignment horizontal="center"/>
      <protection hidden="1"/>
    </xf>
    <xf numFmtId="38" fontId="12" fillId="0" borderId="9" xfId="1" applyFont="1" applyBorder="1" applyAlignment="1" applyProtection="1">
      <alignment horizontal="center"/>
      <protection hidden="1"/>
    </xf>
    <xf numFmtId="38" fontId="12" fillId="0" borderId="10" xfId="1" applyFont="1" applyBorder="1" applyAlignment="1" applyProtection="1">
      <alignment horizontal="center"/>
      <protection hidden="1"/>
    </xf>
    <xf numFmtId="38" fontId="12" fillId="0" borderId="3" xfId="1" applyFont="1" applyBorder="1" applyAlignment="1" applyProtection="1">
      <alignment horizontal="center"/>
      <protection hidden="1"/>
    </xf>
    <xf numFmtId="38" fontId="12" fillId="0" borderId="11" xfId="1" applyFont="1" applyBorder="1" applyAlignment="1" applyProtection="1">
      <alignment horizontal="center"/>
      <protection hidden="1"/>
    </xf>
    <xf numFmtId="38" fontId="12" fillId="0" borderId="22" xfId="1" applyFont="1" applyBorder="1" applyAlignment="1" applyProtection="1">
      <alignment horizontal="right"/>
      <protection hidden="1"/>
    </xf>
    <xf numFmtId="38" fontId="89" fillId="0" borderId="13" xfId="1" applyFont="1" applyFill="1" applyBorder="1" applyAlignment="1" applyProtection="1">
      <alignment horizontal="right" vertical="center"/>
      <protection hidden="1"/>
    </xf>
    <xf numFmtId="0" fontId="89" fillId="2" borderId="33" xfId="1" applyNumberFormat="1" applyFont="1" applyFill="1" applyBorder="1" applyAlignment="1" applyProtection="1">
      <alignment horizontal="center" vertical="center"/>
      <protection locked="0" hidden="1"/>
    </xf>
    <xf numFmtId="0" fontId="89" fillId="2" borderId="167" xfId="1" applyNumberFormat="1" applyFont="1" applyFill="1" applyBorder="1" applyAlignment="1" applyProtection="1">
      <alignment horizontal="center" vertical="center"/>
      <protection locked="0" hidden="1"/>
    </xf>
    <xf numFmtId="0" fontId="96" fillId="5" borderId="210" xfId="2" applyFont="1" applyFill="1" applyBorder="1" applyAlignment="1" applyProtection="1">
      <alignment horizontal="center"/>
      <protection locked="0" hidden="1"/>
    </xf>
    <xf numFmtId="0" fontId="96" fillId="5" borderId="211" xfId="2" applyFont="1" applyFill="1" applyBorder="1" applyAlignment="1" applyProtection="1">
      <alignment horizontal="center"/>
      <protection locked="0" hidden="1"/>
    </xf>
    <xf numFmtId="0" fontId="96" fillId="5" borderId="212" xfId="2" applyFont="1" applyFill="1" applyBorder="1" applyAlignment="1" applyProtection="1">
      <alignment horizontal="center"/>
      <protection locked="0" hidden="1"/>
    </xf>
    <xf numFmtId="0" fontId="10" fillId="0" borderId="61" xfId="0" applyFont="1" applyBorder="1" applyAlignment="1" applyProtection="1">
      <alignment horizontal="left"/>
      <protection hidden="1"/>
    </xf>
    <xf numFmtId="0" fontId="85" fillId="0" borderId="84" xfId="0" applyFont="1" applyBorder="1" applyAlignment="1" applyProtection="1">
      <alignment horizontal="center"/>
      <protection hidden="1"/>
    </xf>
    <xf numFmtId="0" fontId="85" fillId="0" borderId="80" xfId="0" applyFont="1" applyBorder="1" applyAlignment="1" applyProtection="1">
      <alignment horizontal="center"/>
      <protection hidden="1"/>
    </xf>
    <xf numFmtId="0" fontId="85" fillId="0" borderId="85" xfId="0" applyFont="1" applyBorder="1" applyAlignment="1" applyProtection="1">
      <alignment horizontal="center"/>
      <protection hidden="1"/>
    </xf>
    <xf numFmtId="0" fontId="12" fillId="0" borderId="29" xfId="0" applyFont="1" applyBorder="1" applyAlignment="1" applyProtection="1">
      <alignment horizontal="center"/>
      <protection hidden="1"/>
    </xf>
    <xf numFmtId="0" fontId="12" fillId="0" borderId="30" xfId="0" applyFont="1" applyBorder="1" applyAlignment="1" applyProtection="1">
      <alignment horizontal="center"/>
      <protection hidden="1"/>
    </xf>
    <xf numFmtId="0" fontId="89" fillId="2" borderId="12" xfId="0" applyFont="1" applyFill="1" applyBorder="1" applyAlignment="1" applyProtection="1">
      <alignment horizontal="left" shrinkToFit="1"/>
      <protection locked="0" hidden="1"/>
    </xf>
    <xf numFmtId="0" fontId="89" fillId="2" borderId="13" xfId="0" applyFont="1" applyFill="1" applyBorder="1" applyAlignment="1" applyProtection="1">
      <alignment horizontal="left" shrinkToFit="1"/>
      <protection locked="0" hidden="1"/>
    </xf>
    <xf numFmtId="0" fontId="12" fillId="0" borderId="82" xfId="0" applyFont="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2" xfId="0" applyFont="1" applyBorder="1" applyAlignment="1" applyProtection="1">
      <alignment horizontal="center"/>
      <protection hidden="1"/>
    </xf>
    <xf numFmtId="0" fontId="12" fillId="0" borderId="83" xfId="0" applyFont="1" applyBorder="1" applyAlignment="1" applyProtection="1">
      <alignment horizontal="center"/>
      <protection hidden="1"/>
    </xf>
    <xf numFmtId="0" fontId="12" fillId="0" borderId="25" xfId="0" applyFont="1" applyBorder="1" applyAlignment="1" applyProtection="1">
      <alignment horizontal="center"/>
      <protection hidden="1"/>
    </xf>
    <xf numFmtId="0" fontId="12" fillId="0" borderId="26" xfId="0" applyFont="1" applyBorder="1" applyAlignment="1" applyProtection="1">
      <alignment horizontal="center"/>
      <protection hidden="1"/>
    </xf>
    <xf numFmtId="38" fontId="12" fillId="0" borderId="62" xfId="1" applyFont="1" applyBorder="1" applyAlignment="1" applyProtection="1">
      <alignment horizontal="right" vertical="center"/>
      <protection hidden="1"/>
    </xf>
    <xf numFmtId="38" fontId="12" fillId="0" borderId="162" xfId="1" applyFont="1" applyBorder="1" applyAlignment="1" applyProtection="1">
      <alignment horizontal="right" vertical="center"/>
      <protection hidden="1"/>
    </xf>
    <xf numFmtId="0" fontId="0" fillId="0" borderId="1" xfId="0" applyFill="1" applyBorder="1" applyAlignment="1" applyProtection="1">
      <alignment horizontal="center" vertical="center"/>
      <protection hidden="1"/>
    </xf>
    <xf numFmtId="0" fontId="0" fillId="0" borderId="2" xfId="0" applyFill="1" applyBorder="1" applyAlignment="1" applyProtection="1">
      <alignment horizontal="center" vertical="center"/>
      <protection hidden="1"/>
    </xf>
    <xf numFmtId="0" fontId="12" fillId="0" borderId="101" xfId="0" applyFont="1" applyBorder="1" applyAlignment="1" applyProtection="1">
      <alignment horizontal="center" vertical="center"/>
      <protection hidden="1"/>
    </xf>
    <xf numFmtId="0" fontId="12" fillId="0" borderId="18"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12" fillId="0" borderId="59" xfId="0" applyFont="1" applyBorder="1" applyAlignment="1" applyProtection="1">
      <alignment horizontal="center" vertical="center"/>
      <protection hidden="1"/>
    </xf>
    <xf numFmtId="0" fontId="12" fillId="0" borderId="61" xfId="0" applyFont="1" applyBorder="1" applyAlignment="1" applyProtection="1">
      <alignment horizontal="center" vertical="center"/>
      <protection hidden="1"/>
    </xf>
    <xf numFmtId="0" fontId="12" fillId="0" borderId="98" xfId="0" applyFont="1" applyBorder="1" applyAlignment="1" applyProtection="1">
      <alignment horizontal="center" vertical="center"/>
      <protection hidden="1"/>
    </xf>
    <xf numFmtId="0" fontId="12" fillId="0" borderId="30" xfId="0" applyFont="1" applyBorder="1" applyAlignment="1" applyProtection="1">
      <alignment horizontal="center" vertical="center"/>
      <protection hidden="1"/>
    </xf>
    <xf numFmtId="0" fontId="85" fillId="0" borderId="17" xfId="0" applyFont="1" applyBorder="1" applyAlignment="1" applyProtection="1">
      <alignment horizontal="center" vertical="center"/>
      <protection hidden="1"/>
    </xf>
    <xf numFmtId="0" fontId="85" fillId="0" borderId="18" xfId="0" applyFont="1" applyBorder="1" applyAlignment="1" applyProtection="1">
      <alignment horizontal="center" vertical="center"/>
      <protection hidden="1"/>
    </xf>
    <xf numFmtId="0" fontId="85" fillId="0" borderId="20" xfId="0" applyFont="1" applyBorder="1" applyAlignment="1" applyProtection="1">
      <alignment horizontal="center" vertical="center"/>
      <protection hidden="1"/>
    </xf>
    <xf numFmtId="38" fontId="12" fillId="0" borderId="30" xfId="0" applyNumberFormat="1" applyFont="1" applyBorder="1" applyAlignment="1" applyProtection="1">
      <alignment horizontal="right" vertical="center"/>
      <protection hidden="1"/>
    </xf>
    <xf numFmtId="0" fontId="12" fillId="0" borderId="30" xfId="0" applyFont="1" applyBorder="1" applyAlignment="1" applyProtection="1">
      <alignment horizontal="right" vertical="center"/>
      <protection hidden="1"/>
    </xf>
    <xf numFmtId="0" fontId="12" fillId="0" borderId="32" xfId="0" applyFont="1" applyBorder="1" applyAlignment="1" applyProtection="1">
      <alignment horizontal="right" vertical="center"/>
      <protection hidden="1"/>
    </xf>
    <xf numFmtId="0" fontId="12" fillId="0" borderId="47" xfId="0" applyFont="1" applyBorder="1" applyAlignment="1" applyProtection="1">
      <alignment horizontal="center" vertical="center"/>
      <protection hidden="1"/>
    </xf>
    <xf numFmtId="0" fontId="12" fillId="0" borderId="66" xfId="0" applyFont="1" applyBorder="1" applyAlignment="1" applyProtection="1">
      <alignment horizontal="center" vertical="center"/>
      <protection hidden="1"/>
    </xf>
    <xf numFmtId="0" fontId="12" fillId="0" borderId="67" xfId="0" applyFont="1" applyBorder="1" applyAlignment="1" applyProtection="1">
      <alignment horizontal="center" vertical="center"/>
      <protection hidden="1"/>
    </xf>
    <xf numFmtId="0" fontId="12" fillId="0" borderId="46" xfId="0" applyFont="1" applyBorder="1" applyAlignment="1" applyProtection="1">
      <alignment horizontal="center" vertical="center"/>
      <protection hidden="1"/>
    </xf>
    <xf numFmtId="0" fontId="12" fillId="0" borderId="48" xfId="0" applyFont="1" applyBorder="1" applyAlignment="1" applyProtection="1">
      <alignment horizontal="center" vertical="center"/>
      <protection hidden="1"/>
    </xf>
    <xf numFmtId="49" fontId="12" fillId="0" borderId="17" xfId="0" applyNumberFormat="1" applyFont="1" applyBorder="1" applyAlignment="1" applyProtection="1">
      <alignment horizontal="center" vertical="center"/>
      <protection hidden="1"/>
    </xf>
    <xf numFmtId="49" fontId="12" fillId="0" borderId="18" xfId="0" applyNumberFormat="1" applyFont="1" applyBorder="1" applyAlignment="1" applyProtection="1">
      <alignment horizontal="center" vertical="center"/>
      <protection hidden="1"/>
    </xf>
    <xf numFmtId="49" fontId="12" fillId="0" borderId="19" xfId="0" applyNumberFormat="1" applyFont="1" applyBorder="1" applyAlignment="1" applyProtection="1">
      <alignment horizontal="center" vertical="center"/>
      <protection hidden="1"/>
    </xf>
    <xf numFmtId="0" fontId="12" fillId="0" borderId="94" xfId="0" applyFont="1" applyBorder="1" applyAlignment="1" applyProtection="1">
      <alignment horizontal="center" vertical="center"/>
      <protection hidden="1"/>
    </xf>
    <xf numFmtId="0" fontId="12" fillId="0" borderId="64" xfId="0" applyFont="1" applyBorder="1" applyAlignment="1" applyProtection="1">
      <alignment horizontal="center" vertical="center"/>
      <protection hidden="1"/>
    </xf>
    <xf numFmtId="0" fontId="12" fillId="0" borderId="95" xfId="0" applyFont="1" applyBorder="1" applyAlignment="1" applyProtection="1">
      <alignment horizontal="center" vertical="center"/>
      <protection hidden="1"/>
    </xf>
    <xf numFmtId="38" fontId="12" fillId="0" borderId="23" xfId="0" applyNumberFormat="1" applyFont="1" applyBorder="1" applyAlignment="1" applyProtection="1">
      <alignment horizontal="right" vertical="center"/>
      <protection hidden="1"/>
    </xf>
    <xf numFmtId="0" fontId="12" fillId="0" borderId="23" xfId="0" applyFont="1" applyBorder="1" applyAlignment="1" applyProtection="1">
      <alignment horizontal="right" vertical="center"/>
      <protection hidden="1"/>
    </xf>
    <xf numFmtId="0" fontId="0" fillId="0" borderId="3" xfId="0" applyFill="1" applyBorder="1" applyAlignment="1" applyProtection="1">
      <alignment horizontal="center" vertical="center"/>
      <protection hidden="1"/>
    </xf>
    <xf numFmtId="0" fontId="0" fillId="0" borderId="3" xfId="0" applyBorder="1" applyAlignment="1" applyProtection="1">
      <alignment horizontal="center" vertical="center"/>
      <protection hidden="1"/>
    </xf>
    <xf numFmtId="38" fontId="0" fillId="0" borderId="3" xfId="1" applyFont="1" applyBorder="1" applyAlignment="1" applyProtection="1">
      <alignment horizontal="right" vertical="center"/>
      <protection hidden="1"/>
    </xf>
    <xf numFmtId="38" fontId="0" fillId="0" borderId="0" xfId="1" applyFont="1" applyBorder="1" applyAlignment="1" applyProtection="1">
      <alignment horizontal="right" vertical="center"/>
      <protection hidden="1"/>
    </xf>
    <xf numFmtId="38" fontId="0" fillId="0" borderId="3" xfId="0" applyNumberFormat="1" applyBorder="1" applyAlignment="1" applyProtection="1">
      <alignment horizontal="right" vertical="center"/>
      <protection hidden="1"/>
    </xf>
    <xf numFmtId="0" fontId="0" fillId="0" borderId="3" xfId="0" applyBorder="1" applyAlignment="1" applyProtection="1">
      <alignment horizontal="right" vertical="center"/>
      <protection hidden="1"/>
    </xf>
    <xf numFmtId="38" fontId="89" fillId="2" borderId="93" xfId="1" applyFont="1" applyFill="1" applyBorder="1" applyAlignment="1" applyProtection="1">
      <alignment horizontal="right" vertical="center"/>
      <protection locked="0" hidden="1"/>
    </xf>
    <xf numFmtId="38" fontId="0" fillId="0" borderId="5" xfId="1" applyFont="1" applyBorder="1" applyAlignment="1" applyProtection="1">
      <alignment horizontal="right" vertical="center"/>
      <protection hidden="1"/>
    </xf>
    <xf numFmtId="0" fontId="0" fillId="0" borderId="160" xfId="0" applyBorder="1" applyAlignment="1" applyProtection="1">
      <alignment horizontal="center" vertical="center"/>
      <protection hidden="1"/>
    </xf>
    <xf numFmtId="0" fontId="0" fillId="0" borderId="161" xfId="0" applyBorder="1" applyAlignment="1" applyProtection="1">
      <alignment horizontal="center" vertical="center"/>
      <protection hidden="1"/>
    </xf>
    <xf numFmtId="38" fontId="0" fillId="0" borderId="62" xfId="1" applyFont="1" applyBorder="1" applyAlignment="1" applyProtection="1">
      <alignment horizontal="right" vertical="center"/>
      <protection hidden="1"/>
    </xf>
    <xf numFmtId="38" fontId="0" fillId="0" borderId="162" xfId="1" applyFont="1" applyBorder="1" applyAlignment="1" applyProtection="1">
      <alignment horizontal="right" vertical="center"/>
      <protection hidden="1"/>
    </xf>
    <xf numFmtId="38" fontId="0" fillId="0" borderId="1" xfId="1" applyFont="1" applyBorder="1" applyAlignment="1" applyProtection="1">
      <alignment horizontal="right" vertical="center"/>
      <protection hidden="1"/>
    </xf>
    <xf numFmtId="0" fontId="0" fillId="0" borderId="68" xfId="0" applyBorder="1" applyAlignment="1" applyProtection="1">
      <alignment horizontal="right" vertical="center"/>
      <protection hidden="1"/>
    </xf>
    <xf numFmtId="0" fontId="0" fillId="0" borderId="62" xfId="0" applyBorder="1" applyAlignment="1" applyProtection="1">
      <alignment horizontal="right" vertical="center"/>
      <protection hidden="1"/>
    </xf>
    <xf numFmtId="0" fontId="0" fillId="0" borderId="160" xfId="0" applyBorder="1" applyAlignment="1" applyProtection="1">
      <alignment horizontal="right" vertical="center"/>
      <protection hidden="1"/>
    </xf>
    <xf numFmtId="0" fontId="0" fillId="0" borderId="5" xfId="0" applyBorder="1" applyAlignment="1" applyProtection="1">
      <alignment horizontal="right" vertical="center"/>
      <protection hidden="1"/>
    </xf>
    <xf numFmtId="0" fontId="12" fillId="0" borderId="7" xfId="0" applyFont="1" applyBorder="1" applyAlignment="1" applyProtection="1">
      <alignment horizontal="center" vertical="center"/>
      <protection hidden="1"/>
    </xf>
    <xf numFmtId="0" fontId="12" fillId="0" borderId="8" xfId="0" applyFont="1" applyBorder="1" applyAlignment="1" applyProtection="1">
      <alignment horizontal="center" vertical="center"/>
      <protection hidden="1"/>
    </xf>
    <xf numFmtId="0" fontId="89" fillId="2" borderId="43" xfId="0" applyFont="1" applyFill="1" applyBorder="1" applyAlignment="1" applyProtection="1">
      <alignment horizontal="center" vertical="center"/>
      <protection locked="0" hidden="1"/>
    </xf>
    <xf numFmtId="0" fontId="89" fillId="2" borderId="5" xfId="0" applyFont="1" applyFill="1" applyBorder="1" applyAlignment="1" applyProtection="1">
      <alignment horizontal="center" vertical="center"/>
      <protection locked="0" hidden="1"/>
    </xf>
    <xf numFmtId="0" fontId="89" fillId="2" borderId="38" xfId="0" applyFont="1" applyFill="1" applyBorder="1" applyAlignment="1" applyProtection="1">
      <alignment horizontal="center" vertical="center"/>
      <protection locked="0" hidden="1"/>
    </xf>
    <xf numFmtId="0" fontId="89" fillId="2" borderId="39" xfId="0" applyFont="1" applyFill="1" applyBorder="1" applyAlignment="1" applyProtection="1">
      <alignment horizontal="center" vertical="center"/>
      <protection locked="0" hidden="1"/>
    </xf>
    <xf numFmtId="0" fontId="89" fillId="9" borderId="39" xfId="0" applyFont="1" applyFill="1" applyBorder="1" applyAlignment="1" applyProtection="1">
      <alignment horizontal="center" vertical="center"/>
      <protection locked="0" hidden="1"/>
    </xf>
    <xf numFmtId="0" fontId="89" fillId="9" borderId="92" xfId="0" applyFont="1" applyFill="1" applyBorder="1" applyAlignment="1" applyProtection="1">
      <alignment horizontal="center" vertical="center"/>
      <protection locked="0" hidden="1"/>
    </xf>
    <xf numFmtId="0" fontId="0" fillId="0" borderId="5" xfId="0" applyFill="1" applyBorder="1" applyAlignment="1" applyProtection="1">
      <alignment horizontal="center" vertical="center"/>
      <protection hidden="1"/>
    </xf>
    <xf numFmtId="0" fontId="0" fillId="0" borderId="6" xfId="0" applyFill="1" applyBorder="1" applyAlignment="1" applyProtection="1">
      <alignment horizontal="center" vertical="center"/>
      <protection hidden="1"/>
    </xf>
    <xf numFmtId="38" fontId="12" fillId="0" borderId="30" xfId="1" applyFont="1" applyBorder="1" applyAlignment="1" applyProtection="1">
      <alignment horizontal="right" vertical="center"/>
      <protection hidden="1"/>
    </xf>
    <xf numFmtId="38" fontId="12" fillId="0" borderId="32" xfId="1" applyFont="1" applyBorder="1" applyAlignment="1" applyProtection="1">
      <alignment horizontal="right" vertical="center"/>
      <protection hidden="1"/>
    </xf>
    <xf numFmtId="0" fontId="89" fillId="2" borderId="10" xfId="0" applyFont="1" applyFill="1" applyBorder="1" applyAlignment="1" applyProtection="1">
      <alignment horizontal="center" vertical="center"/>
      <protection locked="0" hidden="1"/>
    </xf>
    <xf numFmtId="0" fontId="89" fillId="2" borderId="3" xfId="0" applyFont="1" applyFill="1" applyBorder="1" applyAlignment="1" applyProtection="1">
      <alignment horizontal="center" vertical="center"/>
      <protection locked="0" hidden="1"/>
    </xf>
    <xf numFmtId="0" fontId="89" fillId="2" borderId="1" xfId="0" applyFont="1" applyFill="1" applyBorder="1" applyAlignment="1" applyProtection="1">
      <alignment horizontal="center" vertical="center"/>
      <protection locked="0" hidden="1"/>
    </xf>
    <xf numFmtId="0" fontId="89" fillId="2" borderId="4" xfId="0" applyFont="1" applyFill="1" applyBorder="1" applyAlignment="1" applyProtection="1">
      <alignment horizontal="center" vertical="center"/>
      <protection locked="0" hidden="1"/>
    </xf>
    <xf numFmtId="38" fontId="89" fillId="2" borderId="10" xfId="1" applyFont="1" applyFill="1" applyBorder="1" applyAlignment="1" applyProtection="1">
      <alignment horizontal="right" vertical="center"/>
      <protection locked="0" hidden="1"/>
    </xf>
    <xf numFmtId="38" fontId="12" fillId="0" borderId="1" xfId="1" applyFont="1" applyBorder="1" applyAlignment="1" applyProtection="1">
      <alignment horizontal="right" vertical="center"/>
      <protection hidden="1"/>
    </xf>
    <xf numFmtId="38" fontId="12" fillId="0" borderId="4" xfId="1" applyFont="1" applyBorder="1" applyAlignment="1" applyProtection="1">
      <alignment horizontal="right" vertical="center"/>
      <protection hidden="1"/>
    </xf>
    <xf numFmtId="38" fontId="12" fillId="0" borderId="21" xfId="1" applyFont="1" applyBorder="1" applyAlignment="1" applyProtection="1">
      <alignment horizontal="right" vertical="center"/>
      <protection hidden="1"/>
    </xf>
    <xf numFmtId="0" fontId="12" fillId="0" borderId="10" xfId="0" applyFont="1" applyBorder="1" applyAlignment="1" applyProtection="1">
      <alignment horizontal="center" vertical="center"/>
      <protection hidden="1"/>
    </xf>
    <xf numFmtId="0" fontId="12" fillId="0" borderId="3" xfId="0" applyFont="1" applyBorder="1" applyAlignment="1" applyProtection="1">
      <alignment horizontal="center" vertical="center"/>
      <protection hidden="1"/>
    </xf>
    <xf numFmtId="0" fontId="12" fillId="0" borderId="3" xfId="0" applyFont="1" applyBorder="1" applyAlignment="1" applyProtection="1">
      <alignment horizontal="center" vertical="center" shrinkToFit="1"/>
      <protection hidden="1"/>
    </xf>
    <xf numFmtId="0" fontId="12" fillId="0" borderId="11" xfId="0" applyFont="1" applyBorder="1" applyAlignment="1" applyProtection="1">
      <alignment horizontal="center" vertical="center" shrinkToFit="1"/>
      <protection hidden="1"/>
    </xf>
    <xf numFmtId="38" fontId="89" fillId="2" borderId="22" xfId="1" applyFont="1" applyFill="1" applyBorder="1" applyAlignment="1" applyProtection="1">
      <alignment horizontal="right" vertical="center"/>
      <protection locked="0" hidden="1"/>
    </xf>
    <xf numFmtId="38" fontId="89" fillId="2" borderId="23" xfId="1" applyFont="1" applyFill="1" applyBorder="1" applyAlignment="1" applyProtection="1">
      <alignment horizontal="right" vertical="center"/>
      <protection locked="0" hidden="1"/>
    </xf>
    <xf numFmtId="0" fontId="12" fillId="0" borderId="29" xfId="0" applyFont="1" applyBorder="1" applyAlignment="1" applyProtection="1">
      <alignment horizontal="center" vertical="center" shrinkToFit="1"/>
      <protection hidden="1"/>
    </xf>
    <xf numFmtId="0" fontId="12" fillId="0" borderId="30" xfId="0" applyFont="1" applyBorder="1" applyAlignment="1" applyProtection="1">
      <alignment horizontal="center" vertical="center" shrinkToFit="1"/>
      <protection hidden="1"/>
    </xf>
    <xf numFmtId="38" fontId="12" fillId="0" borderId="30" xfId="1" applyFont="1" applyBorder="1" applyAlignment="1" applyProtection="1">
      <alignment horizontal="right" vertical="center" shrinkToFit="1"/>
      <protection hidden="1"/>
    </xf>
    <xf numFmtId="38" fontId="12" fillId="0" borderId="32" xfId="1" applyFont="1" applyBorder="1" applyAlignment="1" applyProtection="1">
      <alignment horizontal="right" vertical="center" shrinkToFit="1"/>
      <protection hidden="1"/>
    </xf>
    <xf numFmtId="49" fontId="89" fillId="2" borderId="3" xfId="0" applyNumberFormat="1" applyFont="1" applyFill="1" applyBorder="1" applyAlignment="1" applyProtection="1">
      <alignment horizontal="center" vertical="center"/>
      <protection locked="0" hidden="1"/>
    </xf>
    <xf numFmtId="0" fontId="12" fillId="0" borderId="9" xfId="0" applyFont="1" applyBorder="1" applyAlignment="1" applyProtection="1">
      <alignment horizontal="center" vertical="center"/>
      <protection hidden="1"/>
    </xf>
    <xf numFmtId="0" fontId="89" fillId="2" borderId="2" xfId="0" applyFont="1" applyFill="1" applyBorder="1" applyAlignment="1" applyProtection="1">
      <alignment horizontal="center" vertical="center"/>
      <protection locked="0" hidden="1"/>
    </xf>
    <xf numFmtId="38" fontId="12" fillId="0" borderId="23" xfId="1" applyFont="1" applyBorder="1" applyAlignment="1" applyProtection="1">
      <alignment horizontal="right" vertical="center"/>
      <protection hidden="1"/>
    </xf>
    <xf numFmtId="38" fontId="12" fillId="0" borderId="28" xfId="1" applyFont="1" applyBorder="1" applyAlignment="1" applyProtection="1">
      <alignment horizontal="right" vertical="center"/>
      <protection hidden="1"/>
    </xf>
    <xf numFmtId="0" fontId="25" fillId="0" borderId="96" xfId="0" applyFont="1" applyBorder="1" applyAlignment="1" applyProtection="1">
      <alignment horizontal="center" vertical="center" wrapText="1" shrinkToFit="1"/>
      <protection hidden="1"/>
    </xf>
    <xf numFmtId="0" fontId="25" fillId="0" borderId="97" xfId="0" applyFont="1" applyBorder="1" applyAlignment="1" applyProtection="1">
      <alignment horizontal="center" vertical="center" wrapText="1" shrinkToFit="1"/>
      <protection hidden="1"/>
    </xf>
    <xf numFmtId="0" fontId="25" fillId="0" borderId="17" xfId="0" applyFont="1" applyBorder="1" applyAlignment="1" applyProtection="1">
      <alignment horizontal="center" vertical="center" wrapText="1" shrinkToFit="1"/>
      <protection hidden="1"/>
    </xf>
    <xf numFmtId="0" fontId="25" fillId="0" borderId="19"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protection hidden="1"/>
    </xf>
    <xf numFmtId="0" fontId="89" fillId="2" borderId="12" xfId="0" applyFont="1" applyFill="1" applyBorder="1" applyAlignment="1" applyProtection="1">
      <alignment horizontal="center" vertical="center" shrinkToFit="1"/>
      <protection locked="0" hidden="1"/>
    </xf>
    <xf numFmtId="0" fontId="89" fillId="2" borderId="13" xfId="0" applyFont="1" applyFill="1" applyBorder="1" applyAlignment="1" applyProtection="1">
      <alignment horizontal="center" vertical="center" shrinkToFit="1"/>
      <protection locked="0" hidden="1"/>
    </xf>
    <xf numFmtId="0" fontId="89" fillId="2" borderId="33" xfId="0" applyFont="1" applyFill="1" applyBorder="1" applyAlignment="1" applyProtection="1">
      <alignment horizontal="center" vertical="center"/>
      <protection locked="0" hidden="1"/>
    </xf>
    <xf numFmtId="0" fontId="89" fillId="2" borderId="166" xfId="0" applyFont="1" applyFill="1" applyBorder="1" applyAlignment="1" applyProtection="1">
      <alignment horizontal="center" vertical="center"/>
      <protection locked="0" hidden="1"/>
    </xf>
    <xf numFmtId="38" fontId="89" fillId="2" borderId="166" xfId="1" applyFont="1" applyFill="1" applyBorder="1" applyAlignment="1" applyProtection="1">
      <alignment horizontal="right" vertical="center"/>
      <protection locked="0" hidden="1"/>
    </xf>
    <xf numFmtId="38" fontId="89" fillId="2" borderId="174" xfId="1" applyFont="1" applyFill="1" applyBorder="1" applyAlignment="1" applyProtection="1">
      <alignment horizontal="right" vertical="center"/>
      <protection locked="0" hidden="1"/>
    </xf>
    <xf numFmtId="0" fontId="89" fillId="2" borderId="165" xfId="0" applyFont="1" applyFill="1" applyBorder="1" applyAlignment="1" applyProtection="1">
      <alignment horizontal="center" vertical="center"/>
      <protection locked="0" hidden="1"/>
    </xf>
    <xf numFmtId="38" fontId="12" fillId="0" borderId="33" xfId="1" applyFont="1" applyBorder="1" applyAlignment="1" applyProtection="1">
      <alignment horizontal="right" vertical="center"/>
      <protection hidden="1"/>
    </xf>
    <xf numFmtId="38" fontId="12" fillId="0" borderId="166" xfId="1" applyFont="1" applyBorder="1" applyAlignment="1" applyProtection="1">
      <alignment horizontal="right" vertical="center"/>
      <protection hidden="1"/>
    </xf>
    <xf numFmtId="38" fontId="12" fillId="0" borderId="174" xfId="1" applyFont="1" applyBorder="1" applyAlignment="1" applyProtection="1">
      <alignment horizontal="right" vertical="center"/>
      <protection hidden="1"/>
    </xf>
    <xf numFmtId="38" fontId="12" fillId="0" borderId="61" xfId="1" applyFont="1" applyBorder="1" applyAlignment="1" applyProtection="1">
      <alignment horizontal="right" vertical="center"/>
      <protection hidden="1"/>
    </xf>
    <xf numFmtId="38" fontId="12" fillId="0" borderId="60" xfId="1" applyFont="1" applyBorder="1" applyAlignment="1" applyProtection="1">
      <alignment horizontal="right" vertical="center"/>
      <protection hidden="1"/>
    </xf>
    <xf numFmtId="0" fontId="12" fillId="0" borderId="168" xfId="0" applyFont="1" applyBorder="1" applyAlignment="1" applyProtection="1">
      <alignment horizontal="center" vertical="center"/>
      <protection hidden="1"/>
    </xf>
    <xf numFmtId="0" fontId="12" fillId="0" borderId="169" xfId="0" applyFont="1" applyBorder="1" applyAlignment="1" applyProtection="1">
      <alignment horizontal="center" vertical="center"/>
      <protection hidden="1"/>
    </xf>
    <xf numFmtId="0" fontId="12" fillId="0" borderId="6" xfId="0" applyFont="1" applyBorder="1" applyAlignment="1" applyProtection="1">
      <alignment horizontal="center" vertical="center"/>
      <protection hidden="1"/>
    </xf>
    <xf numFmtId="0" fontId="12" fillId="0" borderId="50" xfId="0" applyFont="1" applyBorder="1" applyAlignment="1" applyProtection="1">
      <alignment horizontal="center" vertical="center"/>
      <protection hidden="1"/>
    </xf>
    <xf numFmtId="0" fontId="89" fillId="2" borderId="10" xfId="0" applyFont="1" applyFill="1" applyBorder="1" applyAlignment="1" applyProtection="1">
      <alignment horizontal="center" vertical="center" shrinkToFit="1"/>
      <protection locked="0" hidden="1"/>
    </xf>
    <xf numFmtId="0" fontId="89" fillId="2" borderId="3" xfId="0" applyFont="1" applyFill="1" applyBorder="1" applyAlignment="1" applyProtection="1">
      <alignment horizontal="center" vertical="center" shrinkToFit="1"/>
      <protection locked="0" hidden="1"/>
    </xf>
    <xf numFmtId="0" fontId="89" fillId="2" borderId="82" xfId="0" applyFont="1" applyFill="1" applyBorder="1" applyAlignment="1" applyProtection="1">
      <alignment horizontal="center" vertical="center" shrinkToFit="1"/>
      <protection locked="0" hidden="1"/>
    </xf>
    <xf numFmtId="0" fontId="89" fillId="2" borderId="4" xfId="0" applyFont="1" applyFill="1" applyBorder="1" applyAlignment="1" applyProtection="1">
      <alignment horizontal="center" vertical="center" shrinkToFit="1"/>
      <protection locked="0" hidden="1"/>
    </xf>
    <xf numFmtId="0" fontId="89" fillId="2" borderId="2" xfId="0" applyFont="1" applyFill="1" applyBorder="1" applyAlignment="1" applyProtection="1">
      <alignment horizontal="center" vertical="center" shrinkToFit="1"/>
      <protection locked="0" hidden="1"/>
    </xf>
    <xf numFmtId="0" fontId="89" fillId="2" borderId="22" xfId="0" applyFont="1" applyFill="1" applyBorder="1" applyAlignment="1" applyProtection="1">
      <alignment horizontal="center" vertical="center" shrinkToFit="1"/>
      <protection locked="0" hidden="1"/>
    </xf>
    <xf numFmtId="0" fontId="89" fillId="2" borderId="23" xfId="0" applyFont="1" applyFill="1" applyBorder="1" applyAlignment="1" applyProtection="1">
      <alignment horizontal="center" vertical="center" shrinkToFit="1"/>
      <protection locked="0" hidden="1"/>
    </xf>
    <xf numFmtId="0" fontId="12" fillId="0" borderId="54" xfId="0" applyFont="1" applyBorder="1" applyAlignment="1" applyProtection="1">
      <alignment horizontal="center" vertical="center"/>
      <protection hidden="1"/>
    </xf>
    <xf numFmtId="0" fontId="12" fillId="0" borderId="55" xfId="0" applyFont="1" applyBorder="1" applyAlignment="1" applyProtection="1">
      <alignment vertical="center"/>
    </xf>
    <xf numFmtId="0" fontId="12" fillId="0" borderId="97" xfId="0" applyFont="1" applyBorder="1" applyAlignment="1" applyProtection="1">
      <alignment vertical="center"/>
    </xf>
    <xf numFmtId="0" fontId="12" fillId="0" borderId="101" xfId="0" applyFont="1" applyBorder="1" applyAlignment="1" applyProtection="1">
      <alignment vertical="center"/>
    </xf>
    <xf numFmtId="0" fontId="12" fillId="0" borderId="18" xfId="0" applyFont="1" applyBorder="1" applyAlignment="1" applyProtection="1">
      <alignment vertical="center"/>
    </xf>
    <xf numFmtId="0" fontId="12" fillId="0" borderId="19" xfId="0" applyFont="1" applyBorder="1" applyAlignment="1" applyProtection="1">
      <alignment vertical="center"/>
    </xf>
    <xf numFmtId="0" fontId="25" fillId="0" borderId="96" xfId="0" applyFont="1" applyBorder="1" applyAlignment="1" applyProtection="1">
      <alignment horizontal="center" vertical="center" wrapText="1"/>
      <protection hidden="1"/>
    </xf>
    <xf numFmtId="0" fontId="25" fillId="0" borderId="97" xfId="0" applyFont="1" applyBorder="1" applyAlignment="1" applyProtection="1">
      <alignment horizontal="center" vertical="center" wrapText="1"/>
      <protection hidden="1"/>
    </xf>
    <xf numFmtId="0" fontId="25" fillId="0" borderId="17" xfId="0" applyFont="1" applyBorder="1" applyAlignment="1" applyProtection="1">
      <alignment horizontal="center" vertical="center" wrapText="1"/>
      <protection hidden="1"/>
    </xf>
    <xf numFmtId="0" fontId="25" fillId="0" borderId="19" xfId="0" applyFont="1" applyBorder="1" applyAlignment="1" applyProtection="1">
      <alignment horizontal="center" vertical="center" wrapText="1"/>
      <protection hidden="1"/>
    </xf>
    <xf numFmtId="0" fontId="25" fillId="0" borderId="55" xfId="0" applyFont="1" applyBorder="1" applyAlignment="1" applyProtection="1">
      <alignment horizontal="center" vertical="center" wrapText="1"/>
      <protection hidden="1"/>
    </xf>
    <xf numFmtId="0" fontId="25" fillId="0" borderId="18" xfId="0" applyFont="1" applyBorder="1" applyAlignment="1" applyProtection="1">
      <alignment horizontal="center" vertical="center" wrapText="1"/>
      <protection hidden="1"/>
    </xf>
    <xf numFmtId="38" fontId="89" fillId="4" borderId="23" xfId="1" applyFont="1" applyFill="1" applyBorder="1" applyAlignment="1" applyProtection="1">
      <alignment horizontal="right" vertical="center"/>
      <protection locked="0" hidden="1"/>
    </xf>
    <xf numFmtId="38" fontId="89" fillId="4" borderId="25" xfId="1" applyFont="1" applyFill="1" applyBorder="1" applyAlignment="1" applyProtection="1">
      <alignment horizontal="right" vertical="center"/>
      <protection locked="0" hidden="1"/>
    </xf>
    <xf numFmtId="38" fontId="89" fillId="4" borderId="27" xfId="1" applyFont="1" applyFill="1" applyBorder="1" applyAlignment="1" applyProtection="1">
      <alignment horizontal="right" vertical="center"/>
      <protection locked="0" hidden="1"/>
    </xf>
    <xf numFmtId="38" fontId="89" fillId="2" borderId="28" xfId="1" applyFont="1" applyFill="1" applyBorder="1" applyAlignment="1" applyProtection="1">
      <alignment horizontal="right" vertical="center"/>
      <protection locked="0" hidden="1"/>
    </xf>
    <xf numFmtId="0" fontId="89" fillId="2" borderId="22" xfId="0" applyFont="1" applyFill="1" applyBorder="1" applyAlignment="1" applyProtection="1">
      <alignment horizontal="center" vertical="center"/>
      <protection locked="0" hidden="1"/>
    </xf>
    <xf numFmtId="0" fontId="89" fillId="2" borderId="23" xfId="0" applyFont="1" applyFill="1" applyBorder="1" applyAlignment="1" applyProtection="1">
      <alignment horizontal="center" vertical="center"/>
      <protection locked="0" hidden="1"/>
    </xf>
    <xf numFmtId="49" fontId="89" fillId="2" borderId="22" xfId="0" applyNumberFormat="1" applyFont="1" applyFill="1" applyBorder="1" applyAlignment="1" applyProtection="1">
      <alignment horizontal="center" vertical="center"/>
      <protection locked="0" hidden="1"/>
    </xf>
    <xf numFmtId="49" fontId="89" fillId="2" borderId="23" xfId="0" applyNumberFormat="1" applyFont="1" applyFill="1" applyBorder="1" applyAlignment="1" applyProtection="1">
      <alignment horizontal="center" vertical="center"/>
      <protection locked="0" hidden="1"/>
    </xf>
    <xf numFmtId="49" fontId="0" fillId="0" borderId="3" xfId="0" applyNumberFormat="1" applyBorder="1" applyAlignment="1" applyProtection="1">
      <alignment horizontal="center" vertical="center"/>
      <protection hidden="1"/>
    </xf>
    <xf numFmtId="0" fontId="12" fillId="0" borderId="29" xfId="0" applyFont="1" applyBorder="1" applyAlignment="1" applyProtection="1">
      <alignment horizontal="center" vertical="center"/>
      <protection hidden="1"/>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38" fontId="12" fillId="0" borderId="22" xfId="1" applyFont="1" applyFill="1" applyBorder="1" applyAlignment="1" applyProtection="1">
      <alignment vertical="center"/>
      <protection hidden="1"/>
    </xf>
    <xf numFmtId="38" fontId="12" fillId="0" borderId="23" xfId="1" applyFont="1" applyFill="1" applyBorder="1" applyAlignment="1" applyProtection="1">
      <alignment vertical="center"/>
    </xf>
    <xf numFmtId="38" fontId="12" fillId="0" borderId="28" xfId="1" applyFont="1" applyFill="1" applyBorder="1" applyAlignment="1" applyProtection="1">
      <alignment vertical="center"/>
    </xf>
    <xf numFmtId="0" fontId="12" fillId="0" borderId="170" xfId="0" applyFont="1" applyBorder="1" applyAlignment="1" applyProtection="1">
      <alignment horizontal="center" vertical="center"/>
      <protection hidden="1"/>
    </xf>
    <xf numFmtId="0" fontId="12" fillId="0" borderId="80" xfId="0" applyFont="1" applyBorder="1" applyAlignment="1" applyProtection="1">
      <alignment horizontal="center" vertical="center"/>
      <protection hidden="1"/>
    </xf>
    <xf numFmtId="0" fontId="12" fillId="0" borderId="81" xfId="0" applyFont="1" applyBorder="1" applyAlignment="1" applyProtection="1">
      <alignment horizontal="center" vertical="center"/>
      <protection hidden="1"/>
    </xf>
    <xf numFmtId="38" fontId="12" fillId="0" borderId="171" xfId="1" applyFont="1" applyBorder="1" applyAlignment="1" applyProtection="1">
      <alignment horizontal="right" vertical="center"/>
      <protection hidden="1"/>
    </xf>
    <xf numFmtId="38" fontId="12" fillId="0" borderId="172" xfId="1" applyFont="1" applyBorder="1" applyAlignment="1" applyProtection="1">
      <alignment horizontal="right" vertical="center"/>
      <protection hidden="1"/>
    </xf>
    <xf numFmtId="38" fontId="12" fillId="0" borderId="173" xfId="1" applyFont="1" applyBorder="1" applyAlignment="1" applyProtection="1">
      <alignment horizontal="right" vertical="center"/>
      <protection hidden="1"/>
    </xf>
    <xf numFmtId="38" fontId="89" fillId="2" borderId="1" xfId="1" applyFont="1" applyFill="1" applyBorder="1" applyAlignment="1" applyProtection="1">
      <alignment horizontal="right" vertical="center"/>
      <protection locked="0" hidden="1"/>
    </xf>
    <xf numFmtId="38" fontId="89" fillId="2" borderId="4" xfId="1" applyFont="1" applyFill="1" applyBorder="1" applyAlignment="1" applyProtection="1">
      <alignment horizontal="right" vertical="center"/>
      <protection locked="0" hidden="1"/>
    </xf>
    <xf numFmtId="38" fontId="89" fillId="2" borderId="21" xfId="1" applyFont="1" applyFill="1" applyBorder="1" applyAlignment="1" applyProtection="1">
      <alignment horizontal="right" vertical="center"/>
      <protection locked="0" hidden="1"/>
    </xf>
    <xf numFmtId="0" fontId="0" fillId="0" borderId="68" xfId="0" applyBorder="1" applyAlignment="1" applyProtection="1">
      <alignment horizontal="center" vertical="center"/>
      <protection hidden="1"/>
    </xf>
    <xf numFmtId="0" fontId="0" fillId="0" borderId="62" xfId="0" applyBorder="1" applyAlignment="1" applyProtection="1">
      <alignment horizontal="center" vertical="center"/>
      <protection hidden="1"/>
    </xf>
    <xf numFmtId="38" fontId="0" fillId="0" borderId="62" xfId="1" applyFont="1" applyBorder="1" applyAlignment="1" applyProtection="1">
      <alignment horizontal="center" vertical="center"/>
      <protection hidden="1"/>
    </xf>
    <xf numFmtId="38" fontId="0" fillId="0" borderId="162" xfId="1" applyFont="1" applyBorder="1" applyAlignment="1" applyProtection="1">
      <alignment horizontal="center" vertical="center"/>
      <protection hidden="1"/>
    </xf>
    <xf numFmtId="0" fontId="0" fillId="0" borderId="55" xfId="0" applyBorder="1" applyAlignment="1" applyProtection="1">
      <alignment horizontal="center" vertical="center"/>
      <protection hidden="1"/>
    </xf>
    <xf numFmtId="38" fontId="0" fillId="0" borderId="55" xfId="0" applyNumberFormat="1" applyBorder="1" applyAlignment="1" applyProtection="1">
      <alignment horizontal="center" vertical="center"/>
      <protection hidden="1"/>
    </xf>
    <xf numFmtId="38" fontId="0" fillId="0" borderId="3" xfId="1"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38" fontId="0" fillId="0" borderId="128" xfId="1" applyFont="1" applyBorder="1" applyAlignment="1" applyProtection="1">
      <alignment horizontal="right" vertical="center"/>
    </xf>
    <xf numFmtId="38" fontId="0" fillId="0" borderId="153" xfId="1" applyFont="1" applyBorder="1" applyAlignment="1" applyProtection="1">
      <alignment horizontal="right" vertical="center"/>
    </xf>
    <xf numFmtId="38" fontId="0" fillId="0" borderId="5" xfId="1" applyFont="1" applyBorder="1" applyAlignment="1" applyProtection="1">
      <alignment horizontal="right" vertical="center"/>
    </xf>
    <xf numFmtId="38" fontId="0" fillId="0" borderId="51" xfId="1" applyFont="1" applyBorder="1" applyAlignment="1" applyProtection="1">
      <alignment horizontal="right" vertical="center"/>
    </xf>
    <xf numFmtId="38" fontId="0" fillId="0" borderId="6" xfId="1" applyFont="1" applyBorder="1" applyAlignment="1" applyProtection="1">
      <alignment horizontal="right" vertical="center"/>
    </xf>
    <xf numFmtId="0" fontId="0" fillId="0" borderId="0" xfId="0" applyBorder="1" applyAlignment="1" applyProtection="1">
      <alignment horizontal="center" vertical="center" wrapText="1"/>
    </xf>
    <xf numFmtId="0" fontId="0" fillId="0" borderId="5"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1" xfId="0" applyBorder="1" applyAlignment="1" applyProtection="1">
      <alignment horizontal="center" vertical="center" wrapText="1"/>
    </xf>
    <xf numFmtId="0" fontId="0" fillId="0" borderId="4" xfId="0" applyBorder="1" applyAlignment="1" applyProtection="1">
      <alignment horizontal="center" vertical="center" wrapText="1"/>
    </xf>
    <xf numFmtId="0" fontId="84" fillId="0" borderId="5" xfId="0" applyFont="1" applyBorder="1" applyAlignment="1" applyProtection="1">
      <alignment horizontal="center" vertical="center"/>
      <protection hidden="1"/>
    </xf>
    <xf numFmtId="0" fontId="87" fillId="0" borderId="5" xfId="0" applyFont="1" applyBorder="1" applyAlignment="1" applyProtection="1">
      <alignment horizontal="center" vertical="center"/>
      <protection hidden="1"/>
    </xf>
    <xf numFmtId="38" fontId="0" fillId="0" borderId="5" xfId="1" applyFont="1" applyFill="1" applyBorder="1" applyAlignment="1" applyProtection="1">
      <alignment horizontal="right" vertical="center"/>
      <protection hidden="1"/>
    </xf>
    <xf numFmtId="0" fontId="0" fillId="0" borderId="94" xfId="0" applyBorder="1" applyAlignment="1" applyProtection="1">
      <alignment horizontal="center" vertical="center"/>
      <protection hidden="1"/>
    </xf>
    <xf numFmtId="0" fontId="0" fillId="0" borderId="64" xfId="0" applyBorder="1" applyAlignment="1" applyProtection="1">
      <alignment horizontal="center" vertical="center"/>
      <protection hidden="1"/>
    </xf>
    <xf numFmtId="0" fontId="0" fillId="0" borderId="95" xfId="0" applyBorder="1" applyAlignment="1" applyProtection="1">
      <alignment horizontal="center" vertical="center"/>
      <protection hidden="1"/>
    </xf>
    <xf numFmtId="38" fontId="0" fillId="0" borderId="63" xfId="1" applyFont="1" applyFill="1" applyBorder="1" applyAlignment="1" applyProtection="1">
      <alignment horizontal="right" vertical="center"/>
      <protection hidden="1"/>
    </xf>
    <xf numFmtId="38" fontId="0" fillId="0" borderId="64" xfId="1" applyFont="1" applyFill="1" applyBorder="1" applyAlignment="1" applyProtection="1">
      <alignment horizontal="right" vertical="center"/>
      <protection hidden="1"/>
    </xf>
    <xf numFmtId="38" fontId="0" fillId="0" borderId="65" xfId="1" applyFont="1" applyFill="1" applyBorder="1" applyAlignment="1" applyProtection="1">
      <alignment horizontal="right" vertical="center"/>
      <protection hidden="1"/>
    </xf>
    <xf numFmtId="0" fontId="96" fillId="5" borderId="210" xfId="2" applyFont="1" applyFill="1" applyBorder="1" applyAlignment="1" applyProtection="1">
      <alignment horizontal="center" vertical="center"/>
      <protection locked="0" hidden="1"/>
    </xf>
    <xf numFmtId="0" fontId="96" fillId="5" borderId="211" xfId="2" applyFont="1" applyFill="1" applyBorder="1" applyAlignment="1" applyProtection="1">
      <alignment horizontal="center" vertical="center"/>
      <protection locked="0" hidden="1"/>
    </xf>
    <xf numFmtId="0" fontId="96" fillId="5" borderId="212" xfId="2" applyFont="1" applyFill="1" applyBorder="1" applyAlignment="1" applyProtection="1">
      <alignment horizontal="center" vertical="center"/>
      <protection locked="0" hidden="1"/>
    </xf>
    <xf numFmtId="38" fontId="0" fillId="0" borderId="0" xfId="0" applyNumberFormat="1" applyBorder="1" applyAlignment="1" applyProtection="1">
      <alignment horizontal="right" vertical="center"/>
      <protection hidden="1"/>
    </xf>
    <xf numFmtId="0" fontId="0" fillId="0" borderId="0" xfId="0" applyBorder="1" applyAlignment="1" applyProtection="1">
      <alignment horizontal="right" vertical="center"/>
      <protection hidden="1"/>
    </xf>
    <xf numFmtId="0" fontId="0" fillId="0" borderId="63" xfId="0" applyBorder="1" applyAlignment="1" applyProtection="1">
      <alignment horizontal="center" vertical="center"/>
      <protection hidden="1"/>
    </xf>
    <xf numFmtId="38" fontId="0" fillId="0" borderId="3" xfId="1" applyFont="1" applyFill="1" applyBorder="1" applyAlignment="1" applyProtection="1">
      <alignment horizontal="right" vertical="center"/>
      <protection hidden="1"/>
    </xf>
    <xf numFmtId="0" fontId="12" fillId="0" borderId="8" xfId="0" applyFont="1" applyFill="1" applyBorder="1" applyAlignment="1" applyProtection="1">
      <alignment horizontal="center" vertical="center"/>
      <protection hidden="1"/>
    </xf>
    <xf numFmtId="0" fontId="12" fillId="0" borderId="79" xfId="0" applyFont="1" applyFill="1" applyBorder="1" applyAlignment="1" applyProtection="1">
      <alignment horizontal="center" vertical="center"/>
      <protection hidden="1"/>
    </xf>
    <xf numFmtId="0" fontId="12" fillId="0" borderId="23" xfId="0" applyFont="1" applyFill="1" applyBorder="1" applyAlignment="1" applyProtection="1">
      <alignment horizontal="center" vertical="center"/>
      <protection hidden="1"/>
    </xf>
    <xf numFmtId="0" fontId="12" fillId="0" borderId="188" xfId="0" applyFont="1" applyFill="1" applyBorder="1" applyAlignment="1" applyProtection="1">
      <alignment horizontal="center" vertical="center"/>
      <protection hidden="1"/>
    </xf>
    <xf numFmtId="0" fontId="12" fillId="0" borderId="68" xfId="0" applyFont="1" applyBorder="1" applyAlignment="1" applyProtection="1">
      <alignment horizontal="center" vertical="center"/>
      <protection hidden="1"/>
    </xf>
    <xf numFmtId="0" fontId="12" fillId="0" borderId="62" xfId="0" applyFont="1" applyBorder="1" applyAlignment="1" applyProtection="1">
      <alignment horizontal="center" vertical="center"/>
      <protection hidden="1"/>
    </xf>
    <xf numFmtId="0" fontId="89" fillId="9" borderId="62" xfId="0" applyFont="1" applyFill="1" applyBorder="1" applyAlignment="1" applyProtection="1">
      <alignment horizontal="left" vertical="center"/>
      <protection locked="0" hidden="1"/>
    </xf>
    <xf numFmtId="0" fontId="89" fillId="9" borderId="162" xfId="0" applyFont="1" applyFill="1" applyBorder="1" applyAlignment="1" applyProtection="1">
      <alignment horizontal="left" vertical="center"/>
      <protection locked="0" hidden="1"/>
    </xf>
    <xf numFmtId="0" fontId="12" fillId="0" borderId="23" xfId="0" applyFont="1" applyBorder="1" applyAlignment="1" applyProtection="1">
      <alignment horizontal="center" vertical="center"/>
      <protection hidden="1"/>
    </xf>
    <xf numFmtId="0" fontId="89" fillId="9" borderId="3" xfId="0" applyFont="1" applyFill="1" applyBorder="1" applyAlignment="1" applyProtection="1">
      <alignment horizontal="center" vertical="center"/>
      <protection locked="0" hidden="1"/>
    </xf>
    <xf numFmtId="0" fontId="89" fillId="9" borderId="23" xfId="0" applyFont="1" applyFill="1" applyBorder="1" applyAlignment="1" applyProtection="1">
      <alignment horizontal="center" vertical="center"/>
      <protection locked="0" hidden="1"/>
    </xf>
    <xf numFmtId="0" fontId="12" fillId="0" borderId="79" xfId="0" applyFont="1" applyBorder="1" applyAlignment="1" applyProtection="1">
      <alignment horizontal="center" vertical="center"/>
      <protection hidden="1"/>
    </xf>
    <xf numFmtId="0" fontId="12" fillId="0" borderId="188" xfId="0" applyFont="1" applyBorder="1" applyAlignment="1" applyProtection="1">
      <alignment horizontal="center" vertical="center"/>
      <protection hidden="1"/>
    </xf>
    <xf numFmtId="0" fontId="89" fillId="9" borderId="26" xfId="0" applyFont="1" applyFill="1" applyBorder="1" applyAlignment="1" applyProtection="1">
      <alignment horizontal="center" vertical="center"/>
      <protection locked="0" hidden="1"/>
    </xf>
    <xf numFmtId="0" fontId="89" fillId="9" borderId="19" xfId="0" applyFont="1" applyFill="1" applyBorder="1" applyAlignment="1" applyProtection="1">
      <alignment horizontal="center" vertical="center"/>
      <protection locked="0" hidden="1"/>
    </xf>
    <xf numFmtId="0" fontId="89" fillId="9" borderId="6" xfId="0" applyFont="1" applyFill="1" applyBorder="1" applyAlignment="1" applyProtection="1">
      <alignment horizontal="center" vertical="center"/>
      <protection locked="0" hidden="1"/>
    </xf>
    <xf numFmtId="0" fontId="89" fillId="9" borderId="87" xfId="0" applyFont="1" applyFill="1" applyBorder="1" applyAlignment="1" applyProtection="1">
      <alignment horizontal="center" vertical="center"/>
      <protection locked="0" hidden="1"/>
    </xf>
    <xf numFmtId="0" fontId="89" fillId="9" borderId="88" xfId="0" applyFont="1" applyFill="1" applyBorder="1" applyAlignment="1" applyProtection="1">
      <alignment horizontal="center" vertical="center"/>
      <protection locked="0" hidden="1"/>
    </xf>
    <xf numFmtId="0" fontId="12" fillId="0" borderId="186" xfId="0" applyFont="1" applyBorder="1" applyAlignment="1" applyProtection="1">
      <alignment horizontal="center" vertical="center"/>
      <protection hidden="1"/>
    </xf>
    <xf numFmtId="0" fontId="12" fillId="0" borderId="187" xfId="0" applyFont="1" applyBorder="1" applyAlignment="1" applyProtection="1">
      <alignment horizontal="center" vertical="center"/>
      <protection hidden="1"/>
    </xf>
    <xf numFmtId="0" fontId="12" fillId="0" borderId="43"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89" fillId="9" borderId="11" xfId="0" applyFont="1" applyFill="1" applyBorder="1" applyAlignment="1" applyProtection="1">
      <alignment horizontal="center" vertical="center"/>
      <protection locked="0" hidden="1"/>
    </xf>
    <xf numFmtId="0" fontId="89" fillId="9" borderId="5" xfId="0" applyFont="1" applyFill="1" applyBorder="1" applyAlignment="1" applyProtection="1">
      <alignment horizontal="center" vertical="center"/>
      <protection locked="0" hidden="1"/>
    </xf>
    <xf numFmtId="0" fontId="89" fillId="9" borderId="44" xfId="0" applyFont="1" applyFill="1" applyBorder="1" applyAlignment="1" applyProtection="1">
      <alignment horizontal="center" vertical="center"/>
      <protection locked="0" hidden="1"/>
    </xf>
    <xf numFmtId="0" fontId="12" fillId="0" borderId="16" xfId="0" applyFont="1" applyBorder="1" applyAlignment="1" applyProtection="1">
      <alignment horizontal="center" vertical="center"/>
      <protection hidden="1"/>
    </xf>
    <xf numFmtId="0" fontId="12" fillId="0" borderId="185" xfId="0" applyFont="1" applyBorder="1" applyAlignment="1" applyProtection="1">
      <alignment horizontal="center" vertical="center"/>
      <protection hidden="1"/>
    </xf>
    <xf numFmtId="38" fontId="89" fillId="9" borderId="1" xfId="1" applyFont="1" applyFill="1" applyBorder="1" applyAlignment="1" applyProtection="1">
      <alignment horizontal="right" vertical="center"/>
      <protection locked="0" hidden="1"/>
    </xf>
    <xf numFmtId="38" fontId="89" fillId="9" borderId="4" xfId="1" applyFont="1" applyFill="1" applyBorder="1" applyAlignment="1" applyProtection="1">
      <alignment horizontal="right" vertical="center"/>
      <protection locked="0" hidden="1"/>
    </xf>
    <xf numFmtId="38" fontId="89" fillId="9" borderId="21" xfId="1" applyFont="1" applyFill="1" applyBorder="1" applyAlignment="1" applyProtection="1">
      <alignment horizontal="right" vertical="center"/>
      <protection locked="0" hidden="1"/>
    </xf>
    <xf numFmtId="38" fontId="89" fillId="9" borderId="24" xfId="1" applyFont="1" applyFill="1" applyBorder="1" applyAlignment="1" applyProtection="1">
      <alignment horizontal="right" vertical="center"/>
      <protection locked="0" hidden="1"/>
    </xf>
    <xf numFmtId="38" fontId="89" fillId="9" borderId="25" xfId="1" applyFont="1" applyFill="1" applyBorder="1" applyAlignment="1" applyProtection="1">
      <alignment horizontal="right" vertical="center"/>
      <protection locked="0" hidden="1"/>
    </xf>
    <xf numFmtId="38" fontId="89" fillId="9" borderId="27" xfId="1" applyFont="1" applyFill="1" applyBorder="1" applyAlignment="1" applyProtection="1">
      <alignment horizontal="right" vertical="center"/>
      <protection locked="0" hidden="1"/>
    </xf>
    <xf numFmtId="0" fontId="89" fillId="2" borderId="24" xfId="0" applyFont="1" applyFill="1" applyBorder="1" applyAlignment="1" applyProtection="1">
      <alignment horizontal="center" vertical="center"/>
      <protection locked="0" hidden="1"/>
    </xf>
    <xf numFmtId="0" fontId="89" fillId="2" borderId="25" xfId="0" applyFont="1" applyFill="1" applyBorder="1" applyAlignment="1" applyProtection="1">
      <alignment horizontal="center" vertical="center"/>
      <protection locked="0" hidden="1"/>
    </xf>
    <xf numFmtId="0" fontId="89" fillId="2" borderId="1" xfId="0" applyFont="1" applyFill="1" applyBorder="1" applyAlignment="1" applyProtection="1">
      <alignment horizontal="left" vertical="center"/>
      <protection locked="0" hidden="1"/>
    </xf>
    <xf numFmtId="0" fontId="89" fillId="2" borderId="4" xfId="0" applyFont="1" applyFill="1" applyBorder="1" applyAlignment="1" applyProtection="1">
      <alignment horizontal="left" vertical="center"/>
      <protection locked="0" hidden="1"/>
    </xf>
    <xf numFmtId="0" fontId="89" fillId="2" borderId="21" xfId="0" applyFont="1" applyFill="1" applyBorder="1" applyAlignment="1" applyProtection="1">
      <alignment horizontal="left" vertical="center"/>
      <protection locked="0" hidden="1"/>
    </xf>
    <xf numFmtId="0" fontId="12" fillId="0" borderId="96" xfId="0" applyFont="1" applyBorder="1" applyAlignment="1" applyProtection="1">
      <alignment horizontal="center" vertical="center"/>
      <protection hidden="1"/>
    </xf>
    <xf numFmtId="0" fontId="12" fillId="0" borderId="55" xfId="0" applyFont="1" applyBorder="1" applyAlignment="1" applyProtection="1">
      <alignment horizontal="center" vertical="center"/>
      <protection hidden="1"/>
    </xf>
    <xf numFmtId="0" fontId="12" fillId="0" borderId="56"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89" fillId="9" borderId="95" xfId="0" applyFont="1" applyFill="1" applyBorder="1" applyAlignment="1" applyProtection="1">
      <alignment horizontal="center" vertical="center"/>
      <protection locked="0" hidden="1"/>
    </xf>
    <xf numFmtId="0" fontId="89" fillId="9" borderId="62" xfId="0" applyFont="1" applyFill="1" applyBorder="1" applyAlignment="1" applyProtection="1">
      <alignment horizontal="center" vertical="center"/>
      <protection locked="0" hidden="1"/>
    </xf>
    <xf numFmtId="0" fontId="89" fillId="9" borderId="162" xfId="0" applyFont="1" applyFill="1" applyBorder="1" applyAlignment="1" applyProtection="1">
      <alignment horizontal="center" vertical="center"/>
      <protection locked="0" hidden="1"/>
    </xf>
    <xf numFmtId="0" fontId="89" fillId="2" borderId="24" xfId="0" applyFont="1" applyFill="1" applyBorder="1" applyAlignment="1" applyProtection="1">
      <alignment horizontal="left" vertical="center"/>
      <protection locked="0" hidden="1"/>
    </xf>
    <xf numFmtId="0" fontId="89" fillId="2" borderId="25" xfId="0" applyFont="1" applyFill="1" applyBorder="1" applyAlignment="1" applyProtection="1">
      <alignment horizontal="left" vertical="center"/>
      <protection locked="0" hidden="1"/>
    </xf>
    <xf numFmtId="0" fontId="89" fillId="2" borderId="27" xfId="0" applyFont="1" applyFill="1" applyBorder="1" applyAlignment="1" applyProtection="1">
      <alignment horizontal="left" vertical="center"/>
      <protection locked="0" hidden="1"/>
    </xf>
    <xf numFmtId="38" fontId="12" fillId="0" borderId="8" xfId="1" applyFont="1" applyBorder="1" applyAlignment="1" applyProtection="1">
      <alignment vertical="center"/>
      <protection hidden="1"/>
    </xf>
    <xf numFmtId="38" fontId="12" fillId="0" borderId="9" xfId="1" applyFont="1" applyBorder="1" applyAlignment="1" applyProtection="1">
      <alignment vertical="center"/>
      <protection hidden="1"/>
    </xf>
    <xf numFmtId="0" fontId="20" fillId="0" borderId="82" xfId="0" applyFont="1" applyBorder="1" applyAlignment="1" applyProtection="1">
      <alignment horizontal="center" vertical="center"/>
      <protection hidden="1"/>
    </xf>
    <xf numFmtId="0" fontId="20" fillId="0" borderId="4"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38" fontId="12" fillId="0" borderId="3" xfId="1" applyFont="1" applyBorder="1" applyAlignment="1" applyProtection="1">
      <alignment vertical="center"/>
      <protection hidden="1"/>
    </xf>
    <xf numFmtId="38" fontId="12" fillId="0" borderId="11" xfId="1" applyFont="1" applyBorder="1" applyAlignment="1" applyProtection="1">
      <alignment vertical="center"/>
      <protection hidden="1"/>
    </xf>
    <xf numFmtId="0" fontId="12" fillId="0" borderId="100"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12" fillId="0" borderId="2" xfId="0" applyFont="1" applyBorder="1" applyAlignment="1" applyProtection="1">
      <alignment horizontal="center" vertical="center"/>
      <protection hidden="1"/>
    </xf>
    <xf numFmtId="0" fontId="12" fillId="0" borderId="24" xfId="0" applyFont="1" applyBorder="1" applyAlignment="1" applyProtection="1">
      <alignment horizontal="center" vertical="center"/>
      <protection hidden="1"/>
    </xf>
    <xf numFmtId="0" fontId="12" fillId="0" borderId="25" xfId="0" applyFont="1" applyBorder="1" applyAlignment="1" applyProtection="1">
      <alignment horizontal="center" vertical="center"/>
      <protection hidden="1"/>
    </xf>
    <xf numFmtId="0" fontId="12" fillId="0" borderId="26" xfId="0" applyFont="1" applyBorder="1" applyAlignment="1" applyProtection="1">
      <alignment horizontal="center" vertical="center"/>
      <protection hidden="1"/>
    </xf>
    <xf numFmtId="38" fontId="12" fillId="0" borderId="23" xfId="1" applyFont="1" applyBorder="1" applyAlignment="1" applyProtection="1">
      <alignment vertical="center"/>
      <protection hidden="1"/>
    </xf>
    <xf numFmtId="38" fontId="12" fillId="0" borderId="28" xfId="1" applyFont="1" applyBorder="1" applyAlignment="1" applyProtection="1">
      <alignment vertical="center"/>
      <protection hidden="1"/>
    </xf>
    <xf numFmtId="0" fontId="12" fillId="0" borderId="132" xfId="0" applyFont="1" applyBorder="1" applyAlignment="1" applyProtection="1">
      <alignment horizontal="center" vertical="center"/>
      <protection hidden="1"/>
    </xf>
    <xf numFmtId="0" fontId="12" fillId="0" borderId="105" xfId="0" applyFont="1" applyBorder="1" applyAlignment="1" applyProtection="1">
      <alignment horizontal="center" vertical="center"/>
      <protection hidden="1"/>
    </xf>
    <xf numFmtId="0" fontId="12" fillId="0" borderId="106" xfId="0" applyFont="1" applyBorder="1" applyAlignment="1" applyProtection="1">
      <alignment horizontal="center" vertical="center"/>
      <protection hidden="1"/>
    </xf>
    <xf numFmtId="38" fontId="89" fillId="2" borderId="82" xfId="1" applyFont="1" applyFill="1" applyBorder="1" applyAlignment="1" applyProtection="1">
      <alignment horizontal="center" vertical="center" shrinkToFit="1"/>
      <protection locked="0"/>
    </xf>
    <xf numFmtId="38" fontId="89" fillId="2" borderId="4" xfId="1" applyFont="1" applyFill="1" applyBorder="1" applyAlignment="1" applyProtection="1">
      <alignment horizontal="center" vertical="center" shrinkToFit="1"/>
      <protection locked="0"/>
    </xf>
    <xf numFmtId="38" fontId="89" fillId="2" borderId="2" xfId="1" applyFont="1" applyFill="1" applyBorder="1" applyAlignment="1" applyProtection="1">
      <alignment horizontal="center" vertical="center" shrinkToFit="1"/>
      <protection locked="0"/>
    </xf>
    <xf numFmtId="0" fontId="89" fillId="2" borderId="3" xfId="0" applyFont="1" applyFill="1" applyBorder="1" applyAlignment="1" applyProtection="1">
      <alignment horizontal="left" vertical="center" shrinkToFit="1"/>
      <protection locked="0"/>
    </xf>
    <xf numFmtId="38" fontId="89" fillId="2" borderId="3" xfId="1" applyFont="1" applyFill="1" applyBorder="1" applyAlignment="1" applyProtection="1">
      <alignment horizontal="right" vertical="center" shrinkToFit="1"/>
      <protection locked="0"/>
    </xf>
    <xf numFmtId="38" fontId="12" fillId="0" borderId="1" xfId="1" applyFont="1" applyFill="1" applyBorder="1" applyAlignment="1" applyProtection="1">
      <alignment horizontal="center" vertical="center" shrinkToFit="1"/>
      <protection hidden="1"/>
    </xf>
    <xf numFmtId="38" fontId="12" fillId="0" borderId="4" xfId="1" applyFont="1" applyFill="1" applyBorder="1" applyAlignment="1" applyProtection="1">
      <alignment horizontal="center" vertical="center" shrinkToFit="1"/>
      <protection hidden="1"/>
    </xf>
    <xf numFmtId="38" fontId="12" fillId="0" borderId="21" xfId="1" applyFont="1" applyFill="1" applyBorder="1" applyAlignment="1" applyProtection="1">
      <alignment horizontal="center" vertical="center" shrinkToFit="1"/>
      <protection hidden="1"/>
    </xf>
    <xf numFmtId="0" fontId="89" fillId="2" borderId="1" xfId="0" applyFont="1" applyFill="1" applyBorder="1" applyAlignment="1" applyProtection="1">
      <alignment horizontal="center" vertical="center" shrinkToFit="1"/>
      <protection locked="0"/>
    </xf>
    <xf numFmtId="0" fontId="89" fillId="2" borderId="4" xfId="0" applyFont="1" applyFill="1" applyBorder="1" applyAlignment="1" applyProtection="1">
      <alignment horizontal="center" vertical="center" shrinkToFit="1"/>
      <protection locked="0"/>
    </xf>
    <xf numFmtId="0" fontId="89" fillId="2" borderId="2" xfId="0" applyFont="1" applyFill="1" applyBorder="1" applyAlignment="1" applyProtection="1">
      <alignment horizontal="center" vertical="center" shrinkToFit="1"/>
      <protection locked="0"/>
    </xf>
    <xf numFmtId="0" fontId="89" fillId="2" borderId="33" xfId="0" applyFont="1" applyFill="1" applyBorder="1" applyAlignment="1" applyProtection="1">
      <alignment horizontal="center" vertical="center" shrinkToFit="1"/>
      <protection locked="0"/>
    </xf>
    <xf numFmtId="0" fontId="89" fillId="2" borderId="166" xfId="0" applyFont="1" applyFill="1" applyBorder="1" applyAlignment="1" applyProtection="1">
      <alignment horizontal="center" vertical="center" shrinkToFit="1"/>
      <protection locked="0"/>
    </xf>
    <xf numFmtId="0" fontId="89" fillId="2" borderId="165" xfId="0" applyFont="1" applyFill="1" applyBorder="1" applyAlignment="1" applyProtection="1">
      <alignment horizontal="center" vertical="center" shrinkToFit="1"/>
      <protection locked="0"/>
    </xf>
    <xf numFmtId="38" fontId="89" fillId="2" borderId="175" xfId="1" applyFont="1" applyFill="1" applyBorder="1" applyAlignment="1" applyProtection="1">
      <alignment horizontal="center" vertical="center" shrinkToFit="1"/>
      <protection locked="0"/>
    </xf>
    <xf numFmtId="38" fontId="89" fillId="2" borderId="166" xfId="1" applyFont="1" applyFill="1" applyBorder="1" applyAlignment="1" applyProtection="1">
      <alignment horizontal="center" vertical="center" shrinkToFit="1"/>
      <protection locked="0"/>
    </xf>
    <xf numFmtId="38" fontId="89" fillId="2" borderId="165" xfId="1" applyFont="1" applyFill="1" applyBorder="1" applyAlignment="1" applyProtection="1">
      <alignment horizontal="center" vertical="center" shrinkToFit="1"/>
      <protection locked="0"/>
    </xf>
    <xf numFmtId="0" fontId="89" fillId="2" borderId="13" xfId="0" applyFont="1" applyFill="1" applyBorder="1" applyAlignment="1" applyProtection="1">
      <alignment horizontal="left" vertical="center" shrinkToFit="1"/>
      <protection locked="0"/>
    </xf>
    <xf numFmtId="38" fontId="89" fillId="2" borderId="13" xfId="1" applyFont="1" applyFill="1" applyBorder="1" applyAlignment="1" applyProtection="1">
      <alignment horizontal="right" vertical="center" shrinkToFit="1"/>
      <protection locked="0"/>
    </xf>
    <xf numFmtId="38" fontId="12" fillId="0" borderId="33" xfId="1" applyFont="1" applyFill="1" applyBorder="1" applyAlignment="1" applyProtection="1">
      <alignment horizontal="center" vertical="center" shrinkToFit="1"/>
      <protection hidden="1"/>
    </xf>
    <xf numFmtId="38" fontId="12" fillId="0" borderId="166" xfId="1" applyFont="1" applyFill="1" applyBorder="1" applyAlignment="1" applyProtection="1">
      <alignment horizontal="center" vertical="center" shrinkToFit="1"/>
      <protection hidden="1"/>
    </xf>
    <xf numFmtId="38" fontId="12" fillId="0" borderId="174" xfId="1" applyFont="1" applyFill="1" applyBorder="1" applyAlignment="1" applyProtection="1">
      <alignment horizontal="center" vertical="center" shrinkToFit="1"/>
      <protection hidden="1"/>
    </xf>
    <xf numFmtId="0" fontId="12" fillId="0" borderId="8" xfId="0" applyFont="1" applyBorder="1" applyAlignment="1" applyProtection="1">
      <alignment horizontal="center" vertical="center" wrapText="1"/>
      <protection hidden="1"/>
    </xf>
    <xf numFmtId="0" fontId="95" fillId="0" borderId="42" xfId="3" applyFont="1" applyFill="1" applyBorder="1" applyAlignment="1" applyProtection="1">
      <alignment horizontal="center" vertical="center"/>
      <protection hidden="1"/>
    </xf>
    <xf numFmtId="0" fontId="95" fillId="0" borderId="19" xfId="3" applyFont="1" applyFill="1" applyBorder="1" applyAlignment="1" applyProtection="1">
      <alignment horizontal="center" vertical="center"/>
      <protection hidden="1"/>
    </xf>
    <xf numFmtId="0" fontId="5" fillId="0" borderId="41" xfId="3" applyFont="1" applyFill="1" applyBorder="1" applyAlignment="1" applyProtection="1">
      <alignment horizontal="center" vertical="center"/>
      <protection hidden="1"/>
    </xf>
    <xf numFmtId="0" fontId="5" fillId="0" borderId="0" xfId="3" applyFont="1" applyFill="1" applyBorder="1" applyAlignment="1" applyProtection="1">
      <alignment horizontal="center" vertical="center"/>
      <protection hidden="1"/>
    </xf>
    <xf numFmtId="0" fontId="50" fillId="0" borderId="0" xfId="3" applyFont="1" applyFill="1" applyBorder="1" applyAlignment="1" applyProtection="1">
      <alignment horizontal="left" vertical="center"/>
      <protection hidden="1"/>
    </xf>
    <xf numFmtId="0" fontId="5" fillId="0" borderId="17" xfId="3" applyFont="1" applyFill="1" applyBorder="1" applyAlignment="1" applyProtection="1">
      <alignment horizontal="center" vertical="center"/>
      <protection hidden="1"/>
    </xf>
    <xf numFmtId="0" fontId="5" fillId="0" borderId="18" xfId="3" applyFont="1" applyFill="1" applyBorder="1" applyAlignment="1" applyProtection="1">
      <alignment horizontal="center" vertical="center"/>
      <protection hidden="1"/>
    </xf>
    <xf numFmtId="0" fontId="50" fillId="0" borderId="18" xfId="3" applyFont="1" applyFill="1" applyBorder="1" applyAlignment="1" applyProtection="1">
      <alignment horizontal="left" vertical="center"/>
      <protection hidden="1"/>
    </xf>
    <xf numFmtId="0" fontId="50" fillId="0" borderId="42" xfId="3" applyFont="1" applyFill="1" applyBorder="1" applyAlignment="1" applyProtection="1">
      <alignment horizontal="left" vertical="center"/>
      <protection hidden="1"/>
    </xf>
    <xf numFmtId="0" fontId="60" fillId="0" borderId="0" xfId="3" applyFont="1" applyFill="1" applyBorder="1" applyAlignment="1" applyProtection="1">
      <alignment horizontal="left" vertical="center"/>
      <protection hidden="1"/>
    </xf>
    <xf numFmtId="0" fontId="60" fillId="0" borderId="42" xfId="3" applyFont="1" applyFill="1" applyBorder="1" applyAlignment="1" applyProtection="1">
      <alignment horizontal="left" vertical="center"/>
      <protection hidden="1"/>
    </xf>
    <xf numFmtId="0" fontId="60" fillId="0" borderId="18" xfId="3" applyFont="1" applyFill="1" applyBorder="1" applyAlignment="1" applyProtection="1">
      <alignment horizontal="left" vertical="center"/>
      <protection hidden="1"/>
    </xf>
    <xf numFmtId="0" fontId="60" fillId="0" borderId="19" xfId="3" applyFont="1" applyFill="1" applyBorder="1" applyAlignment="1" applyProtection="1">
      <alignment horizontal="left" vertical="center"/>
      <protection hidden="1"/>
    </xf>
    <xf numFmtId="0" fontId="36" fillId="0" borderId="0" xfId="3" applyFont="1" applyFill="1" applyBorder="1" applyAlignment="1" applyProtection="1">
      <alignment horizontal="center" vertical="center"/>
      <protection hidden="1"/>
    </xf>
    <xf numFmtId="0" fontId="40" fillId="0" borderId="57" xfId="3" applyFont="1" applyFill="1" applyBorder="1" applyAlignment="1" applyProtection="1">
      <alignment horizontal="center" vertical="distributed" textRotation="255" justifyLastLine="1"/>
      <protection hidden="1"/>
    </xf>
    <xf numFmtId="0" fontId="40" fillId="0" borderId="0" xfId="3" applyFont="1" applyFill="1" applyBorder="1" applyAlignment="1" applyProtection="1">
      <alignment horizontal="center" vertical="distributed" textRotation="255" justifyLastLine="1"/>
      <protection hidden="1"/>
    </xf>
    <xf numFmtId="0" fontId="40" fillId="0" borderId="42" xfId="3" applyFont="1" applyFill="1" applyBorder="1" applyAlignment="1" applyProtection="1">
      <alignment horizontal="center" vertical="distributed" textRotation="255" justifyLastLine="1"/>
      <protection hidden="1"/>
    </xf>
    <xf numFmtId="0" fontId="37" fillId="0" borderId="100" xfId="3" applyFont="1" applyFill="1" applyBorder="1" applyAlignment="1" applyProtection="1">
      <alignment horizontal="center" vertical="top" wrapText="1"/>
      <protection hidden="1"/>
    </xf>
    <xf numFmtId="0" fontId="37" fillId="0" borderId="39" xfId="3" applyFont="1" applyFill="1" applyBorder="1" applyAlignment="1" applyProtection="1">
      <alignment horizontal="center" vertical="top" wrapText="1"/>
      <protection hidden="1"/>
    </xf>
    <xf numFmtId="0" fontId="37" fillId="0" borderId="57" xfId="3" applyFont="1" applyFill="1" applyBorder="1" applyAlignment="1" applyProtection="1">
      <alignment horizontal="center" vertical="top" wrapText="1"/>
      <protection hidden="1"/>
    </xf>
    <xf numFmtId="0" fontId="37" fillId="0" borderId="0" xfId="3" applyFont="1" applyFill="1" applyBorder="1" applyAlignment="1" applyProtection="1">
      <alignment horizontal="center" vertical="top" wrapText="1"/>
      <protection hidden="1"/>
    </xf>
    <xf numFmtId="0" fontId="37" fillId="0" borderId="42" xfId="3" applyFont="1" applyFill="1" applyBorder="1" applyAlignment="1" applyProtection="1">
      <alignment horizontal="center" vertical="top" wrapText="1"/>
      <protection hidden="1"/>
    </xf>
    <xf numFmtId="0" fontId="37" fillId="0" borderId="59" xfId="3" applyFont="1" applyFill="1" applyBorder="1" applyAlignment="1" applyProtection="1">
      <alignment horizontal="center" vertical="top" wrapText="1"/>
      <protection hidden="1"/>
    </xf>
    <xf numFmtId="0" fontId="37" fillId="0" borderId="61" xfId="3" applyFont="1" applyFill="1" applyBorder="1" applyAlignment="1" applyProtection="1">
      <alignment horizontal="center" vertical="top" wrapText="1"/>
      <protection hidden="1"/>
    </xf>
    <xf numFmtId="0" fontId="37" fillId="0" borderId="98" xfId="3" applyFont="1" applyFill="1" applyBorder="1" applyAlignment="1" applyProtection="1">
      <alignment horizontal="center" vertical="top" wrapText="1"/>
      <protection hidden="1"/>
    </xf>
    <xf numFmtId="0" fontId="51" fillId="0" borderId="178" xfId="3" applyNumberFormat="1" applyFont="1" applyFill="1" applyBorder="1" applyAlignment="1" applyProtection="1">
      <alignment horizontal="center" vertical="center"/>
      <protection hidden="1"/>
    </xf>
    <xf numFmtId="0" fontId="51" fillId="0" borderId="179" xfId="3" applyNumberFormat="1" applyFont="1" applyFill="1" applyBorder="1" applyAlignment="1" applyProtection="1">
      <alignment horizontal="center" vertical="center"/>
      <protection hidden="1"/>
    </xf>
    <xf numFmtId="0" fontId="51" fillId="0" borderId="181" xfId="3" applyNumberFormat="1" applyFont="1" applyFill="1" applyBorder="1" applyAlignment="1" applyProtection="1">
      <alignment horizontal="center" vertical="center"/>
      <protection hidden="1"/>
    </xf>
    <xf numFmtId="0" fontId="51" fillId="0" borderId="180" xfId="3" applyNumberFormat="1" applyFont="1" applyFill="1" applyBorder="1" applyAlignment="1" applyProtection="1">
      <alignment horizontal="center" vertical="center"/>
      <protection hidden="1"/>
    </xf>
    <xf numFmtId="0" fontId="51" fillId="0" borderId="176" xfId="3" applyNumberFormat="1" applyFont="1" applyFill="1" applyBorder="1" applyAlignment="1" applyProtection="1">
      <alignment horizontal="center" vertical="center"/>
      <protection hidden="1"/>
    </xf>
    <xf numFmtId="0" fontId="51" fillId="0" borderId="177" xfId="3" applyNumberFormat="1" applyFont="1" applyFill="1" applyBorder="1" applyAlignment="1" applyProtection="1">
      <alignment horizontal="center" vertical="center"/>
      <protection hidden="1"/>
    </xf>
    <xf numFmtId="38" fontId="51" fillId="0" borderId="39" xfId="3" applyNumberFormat="1" applyFont="1" applyFill="1" applyBorder="1" applyAlignment="1" applyProtection="1">
      <alignment horizontal="right" vertical="center"/>
      <protection hidden="1"/>
    </xf>
    <xf numFmtId="0" fontId="51" fillId="0" borderId="39" xfId="3" applyNumberFormat="1" applyFont="1" applyFill="1" applyBorder="1" applyAlignment="1" applyProtection="1">
      <alignment horizontal="right" vertical="center"/>
      <protection hidden="1"/>
    </xf>
    <xf numFmtId="0" fontId="51" fillId="0" borderId="0" xfId="3" applyNumberFormat="1" applyFont="1" applyFill="1" applyBorder="1" applyAlignment="1" applyProtection="1">
      <alignment horizontal="right" vertical="center"/>
      <protection hidden="1"/>
    </xf>
    <xf numFmtId="0" fontId="51" fillId="0" borderId="18" xfId="3" applyNumberFormat="1" applyFont="1" applyFill="1" applyBorder="1" applyAlignment="1" applyProtection="1">
      <alignment horizontal="right" vertical="center"/>
      <protection hidden="1"/>
    </xf>
    <xf numFmtId="0" fontId="47" fillId="0" borderId="39" xfId="3" applyFont="1" applyFill="1" applyBorder="1" applyAlignment="1" applyProtection="1">
      <alignment horizontal="right" vertical="top"/>
      <protection hidden="1"/>
    </xf>
    <xf numFmtId="0" fontId="47" fillId="0" borderId="92" xfId="3" applyFont="1" applyFill="1" applyBorder="1" applyAlignment="1" applyProtection="1">
      <alignment horizontal="right" vertical="top"/>
      <protection hidden="1"/>
    </xf>
    <xf numFmtId="0" fontId="47" fillId="0" borderId="0" xfId="3" applyFont="1" applyFill="1" applyBorder="1" applyAlignment="1" applyProtection="1">
      <alignment horizontal="right" vertical="top"/>
      <protection hidden="1"/>
    </xf>
    <xf numFmtId="0" fontId="47" fillId="0" borderId="58" xfId="3" applyFont="1" applyFill="1" applyBorder="1" applyAlignment="1" applyProtection="1">
      <alignment horizontal="right" vertical="top"/>
      <protection hidden="1"/>
    </xf>
    <xf numFmtId="0" fontId="47" fillId="0" borderId="18" xfId="3" applyFont="1" applyFill="1" applyBorder="1" applyAlignment="1" applyProtection="1">
      <alignment horizontal="right" vertical="top"/>
      <protection hidden="1"/>
    </xf>
    <xf numFmtId="0" fontId="47" fillId="0" borderId="20" xfId="3" applyFont="1" applyFill="1" applyBorder="1" applyAlignment="1" applyProtection="1">
      <alignment horizontal="right" vertical="top"/>
      <protection hidden="1"/>
    </xf>
    <xf numFmtId="0" fontId="49" fillId="0" borderId="38" xfId="3" applyFont="1" applyFill="1" applyBorder="1" applyAlignment="1" applyProtection="1">
      <alignment horizontal="center" vertical="center"/>
      <protection hidden="1"/>
    </xf>
    <xf numFmtId="0" fontId="49" fillId="0" borderId="40" xfId="3" applyFont="1" applyFill="1" applyBorder="1" applyAlignment="1" applyProtection="1">
      <alignment horizontal="center" vertical="center"/>
      <protection hidden="1"/>
    </xf>
    <xf numFmtId="0" fontId="49" fillId="0" borderId="41" xfId="3" applyFont="1" applyFill="1" applyBorder="1" applyAlignment="1" applyProtection="1">
      <alignment horizontal="center" vertical="center"/>
      <protection hidden="1"/>
    </xf>
    <xf numFmtId="0" fontId="49" fillId="0" borderId="42" xfId="3" applyFont="1" applyFill="1" applyBorder="1" applyAlignment="1" applyProtection="1">
      <alignment horizontal="center" vertical="center"/>
      <protection hidden="1"/>
    </xf>
    <xf numFmtId="0" fontId="49" fillId="0" borderId="17" xfId="3" applyFont="1" applyFill="1" applyBorder="1" applyAlignment="1" applyProtection="1">
      <alignment horizontal="center" vertical="center"/>
      <protection hidden="1"/>
    </xf>
    <xf numFmtId="0" fontId="49" fillId="0" borderId="19" xfId="3" applyFont="1" applyFill="1" applyBorder="1" applyAlignment="1" applyProtection="1">
      <alignment horizontal="center" vertical="center"/>
      <protection hidden="1"/>
    </xf>
    <xf numFmtId="0" fontId="63" fillId="0" borderId="38" xfId="3" applyFont="1" applyFill="1" applyBorder="1" applyAlignment="1" applyProtection="1">
      <alignment horizontal="center" vertical="center" wrapText="1"/>
      <protection hidden="1"/>
    </xf>
    <xf numFmtId="0" fontId="63" fillId="0" borderId="39" xfId="3" applyFont="1" applyFill="1" applyBorder="1" applyAlignment="1" applyProtection="1">
      <alignment horizontal="center" vertical="center" wrapText="1"/>
      <protection hidden="1"/>
    </xf>
    <xf numFmtId="0" fontId="63" fillId="0" borderId="40" xfId="3" applyFont="1" applyFill="1" applyBorder="1" applyAlignment="1" applyProtection="1">
      <alignment horizontal="center" vertical="center" wrapText="1"/>
      <protection hidden="1"/>
    </xf>
    <xf numFmtId="0" fontId="63" fillId="0" borderId="41" xfId="3" applyFont="1" applyFill="1" applyBorder="1" applyAlignment="1" applyProtection="1">
      <alignment horizontal="center" vertical="center" wrapText="1"/>
      <protection hidden="1"/>
    </xf>
    <xf numFmtId="0" fontId="63" fillId="0" borderId="0" xfId="3" applyFont="1" applyFill="1" applyBorder="1" applyAlignment="1" applyProtection="1">
      <alignment horizontal="center" vertical="center" wrapText="1"/>
      <protection hidden="1"/>
    </xf>
    <xf numFmtId="0" fontId="63" fillId="0" borderId="42" xfId="3" applyFont="1" applyFill="1" applyBorder="1" applyAlignment="1" applyProtection="1">
      <alignment horizontal="center" vertical="center" wrapText="1"/>
      <protection hidden="1"/>
    </xf>
    <xf numFmtId="0" fontId="63" fillId="0" borderId="17" xfId="3" applyFont="1" applyFill="1" applyBorder="1" applyAlignment="1" applyProtection="1">
      <alignment horizontal="center" vertical="center" wrapText="1"/>
      <protection hidden="1"/>
    </xf>
    <xf numFmtId="0" fontId="63" fillId="0" borderId="18" xfId="3" applyFont="1" applyFill="1" applyBorder="1" applyAlignment="1" applyProtection="1">
      <alignment horizontal="center" vertical="center" wrapText="1"/>
      <protection hidden="1"/>
    </xf>
    <xf numFmtId="0" fontId="63" fillId="0" borderId="19" xfId="3" applyFont="1" applyFill="1" applyBorder="1" applyAlignment="1" applyProtection="1">
      <alignment horizontal="center" vertical="center" wrapText="1"/>
      <protection hidden="1"/>
    </xf>
    <xf numFmtId="0" fontId="28" fillId="0" borderId="38" xfId="3" applyFont="1" applyFill="1" applyBorder="1" applyAlignment="1" applyProtection="1">
      <alignment horizontal="center" vertical="center" wrapText="1"/>
      <protection hidden="1"/>
    </xf>
    <xf numFmtId="0" fontId="28" fillId="0" borderId="39" xfId="3" applyFont="1" applyFill="1" applyBorder="1" applyAlignment="1" applyProtection="1">
      <alignment horizontal="center" vertical="center" wrapText="1"/>
      <protection hidden="1"/>
    </xf>
    <xf numFmtId="0" fontId="28" fillId="0" borderId="40" xfId="3" applyFont="1" applyFill="1" applyBorder="1" applyAlignment="1" applyProtection="1">
      <alignment horizontal="center" vertical="center" wrapText="1"/>
      <protection hidden="1"/>
    </xf>
    <xf numFmtId="0" fontId="28" fillId="0" borderId="41" xfId="3" applyFont="1" applyFill="1" applyBorder="1" applyAlignment="1" applyProtection="1">
      <alignment horizontal="center" vertical="center" wrapText="1"/>
      <protection hidden="1"/>
    </xf>
    <xf numFmtId="0" fontId="28" fillId="0" borderId="0" xfId="3" applyFont="1" applyFill="1" applyBorder="1" applyAlignment="1" applyProtection="1">
      <alignment horizontal="center" vertical="center" wrapText="1"/>
      <protection hidden="1"/>
    </xf>
    <xf numFmtId="0" fontId="28" fillId="0" borderId="42" xfId="3" applyFont="1" applyFill="1" applyBorder="1" applyAlignment="1" applyProtection="1">
      <alignment horizontal="center" vertical="center" wrapText="1"/>
      <protection hidden="1"/>
    </xf>
    <xf numFmtId="0" fontId="28" fillId="0" borderId="17" xfId="3" applyFont="1" applyFill="1" applyBorder="1" applyAlignment="1" applyProtection="1">
      <alignment horizontal="center" vertical="center" wrapText="1"/>
      <protection hidden="1"/>
    </xf>
    <xf numFmtId="0" fontId="28" fillId="0" borderId="18" xfId="3" applyFont="1" applyFill="1" applyBorder="1" applyAlignment="1" applyProtection="1">
      <alignment horizontal="center" vertical="center" wrapText="1"/>
      <protection hidden="1"/>
    </xf>
    <xf numFmtId="0" fontId="28" fillId="0" borderId="19" xfId="3" applyFont="1" applyFill="1" applyBorder="1" applyAlignment="1" applyProtection="1">
      <alignment horizontal="center" vertical="center" wrapText="1"/>
      <protection hidden="1"/>
    </xf>
    <xf numFmtId="0" fontId="50" fillId="0" borderId="38" xfId="3" applyFont="1" applyFill="1" applyBorder="1" applyAlignment="1" applyProtection="1">
      <alignment horizontal="center" vertical="center" wrapText="1"/>
      <protection hidden="1"/>
    </xf>
    <xf numFmtId="0" fontId="50" fillId="0" borderId="39" xfId="3" applyFont="1" applyFill="1" applyBorder="1" applyAlignment="1" applyProtection="1">
      <alignment horizontal="center" vertical="center" wrapText="1"/>
      <protection hidden="1"/>
    </xf>
    <xf numFmtId="0" fontId="50" fillId="0" borderId="40" xfId="3" applyFont="1" applyFill="1" applyBorder="1" applyAlignment="1" applyProtection="1">
      <alignment horizontal="center" vertical="center" wrapText="1"/>
      <protection hidden="1"/>
    </xf>
    <xf numFmtId="0" fontId="50" fillId="0" borderId="41" xfId="3" applyFont="1" applyFill="1" applyBorder="1" applyAlignment="1" applyProtection="1">
      <alignment horizontal="center" vertical="center" wrapText="1"/>
      <protection hidden="1"/>
    </xf>
    <xf numFmtId="0" fontId="50" fillId="0" borderId="0" xfId="3" applyFont="1" applyFill="1" applyBorder="1" applyAlignment="1" applyProtection="1">
      <alignment horizontal="center" vertical="center" wrapText="1"/>
      <protection hidden="1"/>
    </xf>
    <xf numFmtId="0" fontId="50" fillId="0" borderId="42" xfId="3" applyFont="1" applyFill="1" applyBorder="1" applyAlignment="1" applyProtection="1">
      <alignment horizontal="center" vertical="center" wrapText="1"/>
      <protection hidden="1"/>
    </xf>
    <xf numFmtId="0" fontId="50" fillId="0" borderId="17" xfId="3" applyFont="1" applyFill="1" applyBorder="1" applyAlignment="1" applyProtection="1">
      <alignment horizontal="center" vertical="center" wrapText="1"/>
      <protection hidden="1"/>
    </xf>
    <xf numFmtId="0" fontId="50" fillId="0" borderId="18" xfId="3" applyFont="1" applyFill="1" applyBorder="1" applyAlignment="1" applyProtection="1">
      <alignment horizontal="center" vertical="center" wrapText="1"/>
      <protection hidden="1"/>
    </xf>
    <xf numFmtId="0" fontId="50" fillId="0" borderId="19" xfId="3" applyFont="1" applyFill="1" applyBorder="1" applyAlignment="1" applyProtection="1">
      <alignment horizontal="center" vertical="center" wrapText="1"/>
      <protection hidden="1"/>
    </xf>
    <xf numFmtId="177" fontId="51" fillId="0" borderId="38" xfId="3" applyNumberFormat="1" applyFont="1" applyFill="1" applyBorder="1" applyAlignment="1" applyProtection="1">
      <alignment horizontal="center" vertical="center" wrapText="1"/>
      <protection hidden="1"/>
    </xf>
    <xf numFmtId="177" fontId="51" fillId="0" borderId="39" xfId="3" applyNumberFormat="1" applyFont="1" applyFill="1" applyBorder="1" applyAlignment="1" applyProtection="1">
      <alignment horizontal="center" vertical="center" wrapText="1"/>
      <protection hidden="1"/>
    </xf>
    <xf numFmtId="177" fontId="51" fillId="0" borderId="40" xfId="3" applyNumberFormat="1" applyFont="1" applyFill="1" applyBorder="1" applyAlignment="1" applyProtection="1">
      <alignment horizontal="center" vertical="center" wrapText="1"/>
      <protection hidden="1"/>
    </xf>
    <xf numFmtId="177" fontId="51" fillId="0" borderId="41" xfId="3" applyNumberFormat="1" applyFont="1" applyFill="1" applyBorder="1" applyAlignment="1" applyProtection="1">
      <alignment horizontal="center" vertical="center" wrapText="1"/>
      <protection hidden="1"/>
    </xf>
    <xf numFmtId="177" fontId="51" fillId="0" borderId="0" xfId="3" applyNumberFormat="1" applyFont="1" applyFill="1" applyBorder="1" applyAlignment="1" applyProtection="1">
      <alignment horizontal="center" vertical="center" wrapText="1"/>
      <protection hidden="1"/>
    </xf>
    <xf numFmtId="177" fontId="51" fillId="0" borderId="42" xfId="3" applyNumberFormat="1" applyFont="1" applyFill="1" applyBorder="1" applyAlignment="1" applyProtection="1">
      <alignment horizontal="center" vertical="center" wrapText="1"/>
      <protection hidden="1"/>
    </xf>
    <xf numFmtId="177" fontId="51" fillId="0" borderId="17" xfId="3" applyNumberFormat="1" applyFont="1" applyFill="1" applyBorder="1" applyAlignment="1" applyProtection="1">
      <alignment horizontal="center" vertical="center" wrapText="1"/>
      <protection hidden="1"/>
    </xf>
    <xf numFmtId="177" fontId="51" fillId="0" borderId="18" xfId="3" applyNumberFormat="1" applyFont="1" applyFill="1" applyBorder="1" applyAlignment="1" applyProtection="1">
      <alignment horizontal="center" vertical="center" wrapText="1"/>
      <protection hidden="1"/>
    </xf>
    <xf numFmtId="177" fontId="51" fillId="0" borderId="19" xfId="3" applyNumberFormat="1" applyFont="1" applyFill="1" applyBorder="1" applyAlignment="1" applyProtection="1">
      <alignment horizontal="center" vertical="center" wrapText="1"/>
      <protection hidden="1"/>
    </xf>
    <xf numFmtId="0" fontId="47" fillId="0" borderId="38" xfId="3" applyNumberFormat="1" applyFont="1" applyFill="1" applyBorder="1" applyAlignment="1" applyProtection="1">
      <alignment horizontal="center" vertical="center" wrapText="1"/>
      <protection hidden="1"/>
    </xf>
    <xf numFmtId="0" fontId="47" fillId="0" borderId="39" xfId="3" applyNumberFormat="1" applyFont="1" applyFill="1" applyBorder="1" applyAlignment="1" applyProtection="1">
      <alignment horizontal="center" vertical="center" wrapText="1"/>
      <protection hidden="1"/>
    </xf>
    <xf numFmtId="0" fontId="47" fillId="0" borderId="40" xfId="3" applyNumberFormat="1" applyFont="1" applyFill="1" applyBorder="1" applyAlignment="1" applyProtection="1">
      <alignment horizontal="center" vertical="center" wrapText="1"/>
      <protection hidden="1"/>
    </xf>
    <xf numFmtId="0" fontId="47" fillId="0" borderId="41" xfId="3" applyNumberFormat="1" applyFont="1" applyFill="1" applyBorder="1" applyAlignment="1" applyProtection="1">
      <alignment horizontal="center" vertical="center" wrapText="1"/>
      <protection hidden="1"/>
    </xf>
    <xf numFmtId="0" fontId="47" fillId="0" borderId="0" xfId="3" applyNumberFormat="1" applyFont="1" applyFill="1" applyBorder="1" applyAlignment="1" applyProtection="1">
      <alignment horizontal="center" vertical="center" wrapText="1"/>
      <protection hidden="1"/>
    </xf>
    <xf numFmtId="0" fontId="47" fillId="0" borderId="42" xfId="3" applyNumberFormat="1" applyFont="1" applyFill="1" applyBorder="1" applyAlignment="1" applyProtection="1">
      <alignment horizontal="center" vertical="center" wrapText="1"/>
      <protection hidden="1"/>
    </xf>
    <xf numFmtId="0" fontId="47" fillId="0" borderId="17" xfId="3" applyNumberFormat="1" applyFont="1" applyFill="1" applyBorder="1" applyAlignment="1" applyProtection="1">
      <alignment horizontal="center" vertical="center" wrapText="1"/>
      <protection hidden="1"/>
    </xf>
    <xf numFmtId="0" fontId="47" fillId="0" borderId="18" xfId="3" applyNumberFormat="1" applyFont="1" applyFill="1" applyBorder="1" applyAlignment="1" applyProtection="1">
      <alignment horizontal="center" vertical="center" wrapText="1"/>
      <protection hidden="1"/>
    </xf>
    <xf numFmtId="0" fontId="47" fillId="0" borderId="19" xfId="3" applyNumberFormat="1" applyFont="1" applyFill="1" applyBorder="1" applyAlignment="1" applyProtection="1">
      <alignment horizontal="center" vertical="center" wrapText="1"/>
      <protection hidden="1"/>
    </xf>
    <xf numFmtId="0" fontId="51" fillId="0" borderId="38" xfId="3" applyNumberFormat="1" applyFont="1" applyFill="1" applyBorder="1" applyAlignment="1" applyProtection="1">
      <alignment horizontal="center" vertical="center" wrapText="1"/>
      <protection hidden="1"/>
    </xf>
    <xf numFmtId="0" fontId="51" fillId="0" borderId="39" xfId="3" applyNumberFormat="1" applyFont="1" applyFill="1" applyBorder="1" applyAlignment="1" applyProtection="1">
      <alignment horizontal="center" vertical="center" wrapText="1"/>
      <protection hidden="1"/>
    </xf>
    <xf numFmtId="0" fontId="51" fillId="0" borderId="40" xfId="3" applyNumberFormat="1" applyFont="1" applyFill="1" applyBorder="1" applyAlignment="1" applyProtection="1">
      <alignment horizontal="center" vertical="center" wrapText="1"/>
      <protection hidden="1"/>
    </xf>
    <xf numFmtId="0" fontId="51" fillId="0" borderId="41" xfId="3" applyNumberFormat="1" applyFont="1" applyFill="1" applyBorder="1" applyAlignment="1" applyProtection="1">
      <alignment horizontal="center" vertical="center" wrapText="1"/>
      <protection hidden="1"/>
    </xf>
    <xf numFmtId="0" fontId="51" fillId="0" borderId="0" xfId="3" applyNumberFormat="1" applyFont="1" applyFill="1" applyBorder="1" applyAlignment="1" applyProtection="1">
      <alignment horizontal="center" vertical="center" wrapText="1"/>
      <protection hidden="1"/>
    </xf>
    <xf numFmtId="0" fontId="51" fillId="0" borderId="42" xfId="3" applyNumberFormat="1" applyFont="1" applyFill="1" applyBorder="1" applyAlignment="1" applyProtection="1">
      <alignment horizontal="center" vertical="center" wrapText="1"/>
      <protection hidden="1"/>
    </xf>
    <xf numFmtId="0" fontId="51" fillId="0" borderId="17" xfId="3" applyNumberFormat="1" applyFont="1" applyFill="1" applyBorder="1" applyAlignment="1" applyProtection="1">
      <alignment horizontal="center" vertical="center" wrapText="1"/>
      <protection hidden="1"/>
    </xf>
    <xf numFmtId="0" fontId="51" fillId="0" borderId="18" xfId="3" applyNumberFormat="1" applyFont="1" applyFill="1" applyBorder="1" applyAlignment="1" applyProtection="1">
      <alignment horizontal="center" vertical="center" wrapText="1"/>
      <protection hidden="1"/>
    </xf>
    <xf numFmtId="0" fontId="51" fillId="0" borderId="19" xfId="3" applyNumberFormat="1" applyFont="1" applyFill="1" applyBorder="1" applyAlignment="1" applyProtection="1">
      <alignment horizontal="center" vertical="center" wrapText="1"/>
      <protection hidden="1"/>
    </xf>
    <xf numFmtId="0" fontId="51" fillId="0" borderId="40" xfId="3" applyNumberFormat="1" applyFont="1" applyFill="1" applyBorder="1" applyAlignment="1" applyProtection="1">
      <alignment horizontal="center" vertical="center"/>
      <protection hidden="1"/>
    </xf>
    <xf numFmtId="0" fontId="51" fillId="0" borderId="42" xfId="3" applyNumberFormat="1" applyFont="1" applyFill="1" applyBorder="1" applyAlignment="1" applyProtection="1">
      <alignment horizontal="center" vertical="center"/>
      <protection hidden="1"/>
    </xf>
    <xf numFmtId="0" fontId="51" fillId="0" borderId="19" xfId="3" applyNumberFormat="1" applyFont="1" applyFill="1" applyBorder="1" applyAlignment="1" applyProtection="1">
      <alignment horizontal="center" vertical="center"/>
      <protection hidden="1"/>
    </xf>
    <xf numFmtId="0" fontId="50" fillId="0" borderId="38" xfId="3" applyFont="1" applyFill="1" applyBorder="1" applyAlignment="1" applyProtection="1">
      <alignment horizontal="center" vertical="center"/>
      <protection hidden="1"/>
    </xf>
    <xf numFmtId="0" fontId="50" fillId="0" borderId="39" xfId="3" applyFont="1" applyFill="1" applyBorder="1" applyAlignment="1" applyProtection="1">
      <alignment horizontal="center" vertical="center"/>
      <protection hidden="1"/>
    </xf>
    <xf numFmtId="0" fontId="50" fillId="0" borderId="40" xfId="3" applyFont="1" applyFill="1" applyBorder="1" applyAlignment="1" applyProtection="1">
      <alignment horizontal="center" vertical="center"/>
      <protection hidden="1"/>
    </xf>
    <xf numFmtId="0" fontId="50" fillId="0" borderId="41" xfId="3" applyFont="1" applyFill="1" applyBorder="1" applyAlignment="1" applyProtection="1">
      <alignment horizontal="center" vertical="center"/>
      <protection hidden="1"/>
    </xf>
    <xf numFmtId="0" fontId="50" fillId="0" borderId="0" xfId="3" applyFont="1" applyFill="1" applyBorder="1" applyAlignment="1" applyProtection="1">
      <alignment horizontal="center" vertical="center"/>
      <protection hidden="1"/>
    </xf>
    <xf numFmtId="0" fontId="50" fillId="0" borderId="42" xfId="3" applyFont="1" applyFill="1" applyBorder="1" applyAlignment="1" applyProtection="1">
      <alignment horizontal="center" vertical="center"/>
      <protection hidden="1"/>
    </xf>
    <xf numFmtId="0" fontId="50" fillId="0" borderId="17" xfId="3" applyFont="1" applyFill="1" applyBorder="1" applyAlignment="1" applyProtection="1">
      <alignment horizontal="center" vertical="center"/>
      <protection hidden="1"/>
    </xf>
    <xf numFmtId="0" fontId="50" fillId="0" borderId="18" xfId="3" applyFont="1" applyFill="1" applyBorder="1" applyAlignment="1" applyProtection="1">
      <alignment horizontal="center" vertical="center"/>
      <protection hidden="1"/>
    </xf>
    <xf numFmtId="0" fontId="50" fillId="0" borderId="19" xfId="3" applyFont="1" applyFill="1" applyBorder="1" applyAlignment="1" applyProtection="1">
      <alignment horizontal="center" vertical="center"/>
      <protection hidden="1"/>
    </xf>
    <xf numFmtId="0" fontId="36" fillId="0" borderId="18" xfId="3" applyFont="1" applyFill="1" applyBorder="1" applyAlignment="1" applyProtection="1">
      <alignment horizontal="center" vertical="center"/>
      <protection hidden="1"/>
    </xf>
    <xf numFmtId="0" fontId="8" fillId="0" borderId="0" xfId="3" applyFont="1" applyFill="1" applyBorder="1" applyAlignment="1" applyProtection="1">
      <alignment horizontal="left" vertical="center" wrapText="1"/>
      <protection hidden="1"/>
    </xf>
    <xf numFmtId="0" fontId="8" fillId="0" borderId="0" xfId="3" applyFont="1" applyFill="1" applyBorder="1" applyAlignment="1" applyProtection="1">
      <alignment horizontal="left" vertical="center"/>
      <protection hidden="1"/>
    </xf>
    <xf numFmtId="0" fontId="8" fillId="0" borderId="18" xfId="3" applyFont="1" applyFill="1" applyBorder="1" applyAlignment="1" applyProtection="1">
      <alignment horizontal="left" vertical="center"/>
      <protection hidden="1"/>
    </xf>
    <xf numFmtId="0" fontId="51" fillId="0" borderId="0" xfId="3" applyFont="1" applyFill="1" applyBorder="1" applyAlignment="1" applyProtection="1">
      <alignment horizontal="center" vertical="center" wrapText="1"/>
      <protection hidden="1"/>
    </xf>
    <xf numFmtId="0" fontId="51" fillId="0" borderId="0" xfId="3" applyFont="1" applyFill="1" applyBorder="1" applyAlignment="1" applyProtection="1">
      <alignment horizontal="left" vertical="center" wrapText="1"/>
      <protection hidden="1"/>
    </xf>
    <xf numFmtId="0" fontId="56" fillId="0" borderId="38" xfId="4" applyFont="1" applyBorder="1" applyAlignment="1" applyProtection="1">
      <alignment horizontal="center" vertical="center"/>
      <protection hidden="1"/>
    </xf>
    <xf numFmtId="0" fontId="56" fillId="0" borderId="39" xfId="4" applyFont="1" applyBorder="1" applyAlignment="1" applyProtection="1">
      <alignment horizontal="center" vertical="center"/>
      <protection hidden="1"/>
    </xf>
    <xf numFmtId="0" fontId="56" fillId="0" borderId="41" xfId="4" applyFont="1" applyBorder="1" applyAlignment="1" applyProtection="1">
      <alignment horizontal="center" vertical="center"/>
      <protection hidden="1"/>
    </xf>
    <xf numFmtId="0" fontId="56" fillId="0" borderId="0" xfId="4" applyFont="1" applyBorder="1" applyAlignment="1" applyProtection="1">
      <alignment horizontal="center" vertical="center"/>
      <protection hidden="1"/>
    </xf>
    <xf numFmtId="0" fontId="56" fillId="0" borderId="39" xfId="3" applyFont="1" applyFill="1" applyBorder="1" applyAlignment="1" applyProtection="1">
      <alignment horizontal="left" vertical="center"/>
      <protection hidden="1"/>
    </xf>
    <xf numFmtId="0" fontId="56" fillId="0" borderId="0" xfId="3" applyFont="1" applyFill="1" applyBorder="1" applyAlignment="1" applyProtection="1">
      <alignment horizontal="left" vertical="center"/>
      <protection hidden="1"/>
    </xf>
    <xf numFmtId="0" fontId="56" fillId="0" borderId="38" xfId="3" applyFont="1" applyFill="1" applyBorder="1" applyAlignment="1" applyProtection="1">
      <alignment horizontal="center" vertical="center"/>
      <protection hidden="1"/>
    </xf>
    <xf numFmtId="0" fontId="56" fillId="0" borderId="39" xfId="3" applyFont="1" applyFill="1" applyBorder="1" applyAlignment="1" applyProtection="1">
      <alignment horizontal="center" vertical="center"/>
      <protection hidden="1"/>
    </xf>
    <xf numFmtId="0" fontId="56" fillId="0" borderId="41" xfId="3" applyFont="1" applyFill="1" applyBorder="1" applyAlignment="1" applyProtection="1">
      <alignment horizontal="center" vertical="center"/>
      <protection hidden="1"/>
    </xf>
    <xf numFmtId="0" fontId="56" fillId="0" borderId="0" xfId="3" applyFont="1" applyFill="1" applyBorder="1" applyAlignment="1" applyProtection="1">
      <alignment horizontal="center" vertical="center"/>
      <protection hidden="1"/>
    </xf>
    <xf numFmtId="0" fontId="56" fillId="0" borderId="40" xfId="3" applyFont="1" applyFill="1" applyBorder="1" applyAlignment="1" applyProtection="1">
      <alignment horizontal="left" vertical="center"/>
      <protection hidden="1"/>
    </xf>
    <xf numFmtId="0" fontId="56" fillId="0" borderId="42" xfId="3" applyFont="1" applyFill="1" applyBorder="1" applyAlignment="1" applyProtection="1">
      <alignment horizontal="left" vertical="center"/>
      <protection hidden="1"/>
    </xf>
    <xf numFmtId="0" fontId="5" fillId="0" borderId="0" xfId="3" applyFont="1" applyFill="1" applyBorder="1" applyAlignment="1" applyProtection="1">
      <alignment horizontal="left" vertical="center"/>
      <protection hidden="1"/>
    </xf>
    <xf numFmtId="0" fontId="5" fillId="0" borderId="18" xfId="3" applyFont="1" applyFill="1" applyBorder="1" applyAlignment="1" applyProtection="1">
      <alignment horizontal="left" vertical="center"/>
      <protection hidden="1"/>
    </xf>
    <xf numFmtId="0" fontId="95" fillId="0" borderId="0" xfId="3" applyFont="1" applyFill="1" applyBorder="1" applyAlignment="1" applyProtection="1">
      <alignment horizontal="center" vertical="center"/>
      <protection hidden="1"/>
    </xf>
    <xf numFmtId="0" fontId="95" fillId="0" borderId="18" xfId="3" applyFont="1" applyFill="1" applyBorder="1" applyAlignment="1" applyProtection="1">
      <alignment horizontal="center" vertical="center"/>
      <protection hidden="1"/>
    </xf>
    <xf numFmtId="0" fontId="56" fillId="0" borderId="0" xfId="3" applyFont="1" applyFill="1" applyBorder="1" applyAlignment="1" applyProtection="1">
      <alignment vertical="center"/>
      <protection hidden="1"/>
    </xf>
    <xf numFmtId="0" fontId="56" fillId="0" borderId="18" xfId="3" applyFont="1" applyFill="1" applyBorder="1" applyAlignment="1" applyProtection="1">
      <alignment horizontal="center" vertical="center"/>
      <protection hidden="1"/>
    </xf>
    <xf numFmtId="0" fontId="56" fillId="0" borderId="18" xfId="3" applyFont="1" applyFill="1" applyBorder="1" applyAlignment="1" applyProtection="1">
      <alignment vertical="center"/>
      <protection hidden="1"/>
    </xf>
    <xf numFmtId="0" fontId="36" fillId="0" borderId="3" xfId="3" applyFont="1" applyFill="1" applyBorder="1" applyAlignment="1" applyProtection="1">
      <alignment horizontal="center" vertical="center" wrapText="1"/>
      <protection hidden="1"/>
    </xf>
    <xf numFmtId="0" fontId="36" fillId="0" borderId="3" xfId="3" applyFont="1" applyFill="1" applyBorder="1" applyAlignment="1" applyProtection="1">
      <alignment horizontal="center" vertical="center"/>
      <protection hidden="1"/>
    </xf>
    <xf numFmtId="0" fontId="51" fillId="0" borderId="38" xfId="3" applyNumberFormat="1" applyFont="1" applyFill="1" applyBorder="1" applyAlignment="1" applyProtection="1">
      <alignment horizontal="center" vertical="center"/>
      <protection hidden="1"/>
    </xf>
    <xf numFmtId="0" fontId="51" fillId="0" borderId="41" xfId="3" applyNumberFormat="1" applyFont="1" applyFill="1" applyBorder="1" applyAlignment="1" applyProtection="1">
      <alignment horizontal="center" vertical="center"/>
      <protection hidden="1"/>
    </xf>
    <xf numFmtId="0" fontId="51" fillId="0" borderId="17" xfId="3" applyNumberFormat="1" applyFont="1" applyFill="1" applyBorder="1" applyAlignment="1" applyProtection="1">
      <alignment horizontal="center" vertical="center"/>
      <protection hidden="1"/>
    </xf>
    <xf numFmtId="0" fontId="36" fillId="0" borderId="38" xfId="3" applyNumberFormat="1" applyFont="1" applyFill="1" applyBorder="1" applyAlignment="1" applyProtection="1">
      <alignment horizontal="center" vertical="center" wrapText="1"/>
      <protection hidden="1"/>
    </xf>
    <xf numFmtId="0" fontId="36" fillId="0" borderId="39" xfId="3" applyNumberFormat="1" applyFont="1" applyFill="1" applyBorder="1" applyAlignment="1" applyProtection="1">
      <alignment horizontal="center" vertical="center" wrapText="1"/>
      <protection hidden="1"/>
    </xf>
    <xf numFmtId="0" fontId="36" fillId="0" borderId="40" xfId="3" applyNumberFormat="1" applyFont="1" applyFill="1" applyBorder="1" applyAlignment="1" applyProtection="1">
      <alignment horizontal="center" vertical="center" wrapText="1"/>
      <protection hidden="1"/>
    </xf>
    <xf numFmtId="0" fontId="36" fillId="0" borderId="41" xfId="3" applyNumberFormat="1" applyFont="1" applyFill="1" applyBorder="1" applyAlignment="1" applyProtection="1">
      <alignment horizontal="center" vertical="center" wrapText="1"/>
      <protection hidden="1"/>
    </xf>
    <xf numFmtId="0" fontId="36" fillId="0" borderId="0" xfId="3" applyNumberFormat="1" applyFont="1" applyFill="1" applyBorder="1" applyAlignment="1" applyProtection="1">
      <alignment horizontal="center" vertical="center" wrapText="1"/>
      <protection hidden="1"/>
    </xf>
    <xf numFmtId="0" fontId="36" fillId="0" borderId="42" xfId="3" applyNumberFormat="1" applyFont="1" applyFill="1" applyBorder="1" applyAlignment="1" applyProtection="1">
      <alignment horizontal="center" vertical="center" wrapText="1"/>
      <protection hidden="1"/>
    </xf>
    <xf numFmtId="0" fontId="36" fillId="0" borderId="17" xfId="3" applyNumberFormat="1" applyFont="1" applyFill="1" applyBorder="1" applyAlignment="1" applyProtection="1">
      <alignment horizontal="center" vertical="center" wrapText="1"/>
      <protection hidden="1"/>
    </xf>
    <xf numFmtId="0" fontId="36" fillId="0" borderId="18" xfId="3" applyNumberFormat="1" applyFont="1" applyFill="1" applyBorder="1" applyAlignment="1" applyProtection="1">
      <alignment horizontal="center" vertical="center" wrapText="1"/>
      <protection hidden="1"/>
    </xf>
    <xf numFmtId="0" fontId="36" fillId="0" borderId="19" xfId="3" applyNumberFormat="1" applyFont="1" applyFill="1" applyBorder="1" applyAlignment="1" applyProtection="1">
      <alignment horizontal="center" vertical="center" wrapText="1"/>
      <protection hidden="1"/>
    </xf>
    <xf numFmtId="0" fontId="77" fillId="0" borderId="39" xfId="3" applyNumberFormat="1" applyFont="1" applyFill="1" applyBorder="1" applyAlignment="1" applyProtection="1">
      <alignment horizontal="center" vertical="center"/>
      <protection hidden="1"/>
    </xf>
    <xf numFmtId="0" fontId="77" fillId="0" borderId="92" xfId="3" applyNumberFormat="1" applyFont="1" applyFill="1" applyBorder="1" applyAlignment="1" applyProtection="1">
      <alignment horizontal="center" vertical="center"/>
      <protection hidden="1"/>
    </xf>
    <xf numFmtId="0" fontId="77" fillId="0" borderId="0" xfId="3" applyNumberFormat="1" applyFont="1" applyFill="1" applyAlignment="1" applyProtection="1">
      <alignment horizontal="center" vertical="center"/>
      <protection hidden="1"/>
    </xf>
    <xf numFmtId="0" fontId="77" fillId="0" borderId="58" xfId="3" applyNumberFormat="1" applyFont="1" applyFill="1" applyBorder="1" applyAlignment="1" applyProtection="1">
      <alignment horizontal="center" vertical="center"/>
      <protection hidden="1"/>
    </xf>
    <xf numFmtId="0" fontId="77" fillId="0" borderId="18" xfId="3" applyNumberFormat="1" applyFont="1" applyFill="1" applyBorder="1" applyAlignment="1" applyProtection="1">
      <alignment horizontal="center" vertical="center"/>
      <protection hidden="1"/>
    </xf>
    <xf numFmtId="0" fontId="77" fillId="0" borderId="20" xfId="3" applyNumberFormat="1" applyFont="1" applyFill="1" applyBorder="1" applyAlignment="1" applyProtection="1">
      <alignment horizontal="center" vertical="center"/>
      <protection hidden="1"/>
    </xf>
    <xf numFmtId="0" fontId="57" fillId="0" borderId="57" xfId="3" applyFont="1" applyFill="1" applyBorder="1" applyAlignment="1" applyProtection="1">
      <alignment horizontal="left" vertical="top" wrapText="1"/>
      <protection hidden="1"/>
    </xf>
    <xf numFmtId="0" fontId="57" fillId="0" borderId="0" xfId="3" applyFont="1" applyFill="1" applyBorder="1" applyAlignment="1" applyProtection="1">
      <alignment horizontal="left" vertical="top" wrapText="1"/>
      <protection hidden="1"/>
    </xf>
    <xf numFmtId="0" fontId="57" fillId="0" borderId="42" xfId="3" applyFont="1" applyFill="1" applyBorder="1" applyAlignment="1" applyProtection="1">
      <alignment horizontal="left" vertical="top" wrapText="1"/>
      <protection hidden="1"/>
    </xf>
    <xf numFmtId="0" fontId="57" fillId="0" borderId="101" xfId="3" applyFont="1" applyFill="1" applyBorder="1" applyAlignment="1" applyProtection="1">
      <alignment horizontal="left" vertical="top" wrapText="1"/>
      <protection hidden="1"/>
    </xf>
    <xf numFmtId="0" fontId="57" fillId="0" borderId="18" xfId="3" applyFont="1" applyFill="1" applyBorder="1" applyAlignment="1" applyProtection="1">
      <alignment horizontal="left" vertical="top" wrapText="1"/>
      <protection hidden="1"/>
    </xf>
    <xf numFmtId="0" fontId="57" fillId="0" borderId="19" xfId="3" applyFont="1" applyFill="1" applyBorder="1" applyAlignment="1" applyProtection="1">
      <alignment horizontal="left" vertical="top" wrapText="1"/>
      <protection hidden="1"/>
    </xf>
    <xf numFmtId="181" fontId="61" fillId="0" borderId="100" xfId="3" applyNumberFormat="1" applyFont="1" applyFill="1" applyBorder="1" applyAlignment="1" applyProtection="1">
      <alignment horizontal="center" vertical="center"/>
      <protection hidden="1"/>
    </xf>
    <xf numFmtId="181" fontId="61" fillId="0" borderId="39" xfId="3" applyNumberFormat="1" applyFont="1" applyFill="1" applyBorder="1" applyAlignment="1" applyProtection="1">
      <alignment horizontal="center" vertical="center"/>
      <protection hidden="1"/>
    </xf>
    <xf numFmtId="181" fontId="61" fillId="0" borderId="92" xfId="3" applyNumberFormat="1" applyFont="1" applyFill="1" applyBorder="1" applyAlignment="1" applyProtection="1">
      <alignment horizontal="center" vertical="center"/>
      <protection hidden="1"/>
    </xf>
    <xf numFmtId="181" fontId="61" fillId="0" borderId="57" xfId="3" applyNumberFormat="1" applyFont="1" applyFill="1" applyBorder="1" applyAlignment="1" applyProtection="1">
      <alignment horizontal="center" vertical="center"/>
      <protection hidden="1"/>
    </xf>
    <xf numFmtId="181" fontId="61" fillId="0" borderId="0" xfId="3" applyNumberFormat="1" applyFont="1" applyFill="1" applyBorder="1" applyAlignment="1" applyProtection="1">
      <alignment horizontal="center" vertical="center"/>
      <protection hidden="1"/>
    </xf>
    <xf numFmtId="181" fontId="61" fillId="0" borderId="58" xfId="3" applyNumberFormat="1" applyFont="1" applyFill="1" applyBorder="1" applyAlignment="1" applyProtection="1">
      <alignment horizontal="center" vertical="center"/>
      <protection hidden="1"/>
    </xf>
    <xf numFmtId="181" fontId="61" fillId="0" borderId="59" xfId="3" applyNumberFormat="1" applyFont="1" applyFill="1" applyBorder="1" applyAlignment="1" applyProtection="1">
      <alignment horizontal="center" vertical="center"/>
      <protection hidden="1"/>
    </xf>
    <xf numFmtId="181" fontId="61" fillId="0" borderId="61" xfId="3" applyNumberFormat="1" applyFont="1" applyFill="1" applyBorder="1" applyAlignment="1" applyProtection="1">
      <alignment horizontal="center" vertical="center"/>
      <protection hidden="1"/>
    </xf>
    <xf numFmtId="181" fontId="61" fillId="0" borderId="60" xfId="3" applyNumberFormat="1" applyFont="1" applyFill="1" applyBorder="1" applyAlignment="1" applyProtection="1">
      <alignment horizontal="center" vertical="center"/>
      <protection hidden="1"/>
    </xf>
    <xf numFmtId="0" fontId="36" fillId="0" borderId="0" xfId="3" applyFont="1" applyFill="1" applyBorder="1" applyAlignment="1" applyProtection="1">
      <alignment horizontal="left" vertical="top"/>
      <protection hidden="1"/>
    </xf>
    <xf numFmtId="0" fontId="36" fillId="0" borderId="18" xfId="3" applyFont="1" applyFill="1" applyBorder="1" applyAlignment="1" applyProtection="1">
      <alignment horizontal="left" vertical="top"/>
      <protection hidden="1"/>
    </xf>
    <xf numFmtId="0" fontId="37" fillId="0" borderId="0" xfId="3" applyFont="1" applyFill="1" applyBorder="1" applyAlignment="1" applyProtection="1">
      <alignment horizontal="center" vertical="top"/>
      <protection hidden="1"/>
    </xf>
    <xf numFmtId="0" fontId="47" fillId="0" borderId="38" xfId="3" applyFont="1" applyFill="1" applyBorder="1" applyAlignment="1" applyProtection="1">
      <alignment horizontal="center" vertical="center" wrapText="1"/>
      <protection hidden="1"/>
    </xf>
    <xf numFmtId="0" fontId="47" fillId="0" borderId="39" xfId="3" applyFont="1" applyFill="1" applyBorder="1" applyAlignment="1" applyProtection="1">
      <alignment horizontal="center" vertical="center" wrapText="1"/>
      <protection hidden="1"/>
    </xf>
    <xf numFmtId="0" fontId="47" fillId="0" borderId="40" xfId="3" applyFont="1" applyFill="1" applyBorder="1" applyAlignment="1" applyProtection="1">
      <alignment horizontal="center" vertical="center" wrapText="1"/>
      <protection hidden="1"/>
    </xf>
    <xf numFmtId="0" fontId="47" fillId="0" borderId="41" xfId="3" applyFont="1" applyFill="1" applyBorder="1" applyAlignment="1" applyProtection="1">
      <alignment horizontal="center" vertical="center" wrapText="1"/>
      <protection hidden="1"/>
    </xf>
    <xf numFmtId="0" fontId="47" fillId="0" borderId="0" xfId="3" applyFont="1" applyFill="1" applyBorder="1" applyAlignment="1" applyProtection="1">
      <alignment horizontal="center" vertical="center" wrapText="1"/>
      <protection hidden="1"/>
    </xf>
    <xf numFmtId="0" fontId="47" fillId="0" borderId="42" xfId="3" applyFont="1" applyFill="1" applyBorder="1" applyAlignment="1" applyProtection="1">
      <alignment horizontal="center" vertical="center" wrapText="1"/>
      <protection hidden="1"/>
    </xf>
    <xf numFmtId="0" fontId="47" fillId="0" borderId="17" xfId="3" applyFont="1" applyFill="1" applyBorder="1" applyAlignment="1" applyProtection="1">
      <alignment horizontal="center" vertical="center" wrapText="1"/>
      <protection hidden="1"/>
    </xf>
    <xf numFmtId="0" fontId="47" fillId="0" borderId="18" xfId="3" applyFont="1" applyFill="1" applyBorder="1" applyAlignment="1" applyProtection="1">
      <alignment horizontal="center" vertical="center" wrapText="1"/>
      <protection hidden="1"/>
    </xf>
    <xf numFmtId="0" fontId="47" fillId="0" borderId="19" xfId="3" applyFont="1" applyFill="1" applyBorder="1" applyAlignment="1" applyProtection="1">
      <alignment horizontal="center" vertical="center" wrapText="1"/>
      <protection hidden="1"/>
    </xf>
    <xf numFmtId="0" fontId="48" fillId="0" borderId="38" xfId="3" applyFont="1" applyFill="1" applyBorder="1" applyAlignment="1" applyProtection="1">
      <alignment horizontal="center" vertical="center" wrapText="1"/>
      <protection hidden="1"/>
    </xf>
    <xf numFmtId="0" fontId="48" fillId="0" borderId="179" xfId="3" applyFont="1" applyFill="1" applyBorder="1" applyAlignment="1" applyProtection="1">
      <alignment horizontal="center" vertical="center" wrapText="1"/>
      <protection hidden="1"/>
    </xf>
    <xf numFmtId="0" fontId="48" fillId="0" borderId="41" xfId="3" applyFont="1" applyFill="1" applyBorder="1" applyAlignment="1" applyProtection="1">
      <alignment horizontal="center" vertical="center" wrapText="1"/>
      <protection hidden="1"/>
    </xf>
    <xf numFmtId="0" fontId="48" fillId="0" borderId="180" xfId="3" applyFont="1" applyFill="1" applyBorder="1" applyAlignment="1" applyProtection="1">
      <alignment horizontal="center" vertical="center" wrapText="1"/>
      <protection hidden="1"/>
    </xf>
    <xf numFmtId="0" fontId="48" fillId="0" borderId="17" xfId="3" applyFont="1" applyFill="1" applyBorder="1" applyAlignment="1" applyProtection="1">
      <alignment horizontal="center" vertical="center" wrapText="1"/>
      <protection hidden="1"/>
    </xf>
    <xf numFmtId="0" fontId="48" fillId="0" borderId="177" xfId="3" applyFont="1" applyFill="1" applyBorder="1" applyAlignment="1" applyProtection="1">
      <alignment horizontal="center" vertical="center" wrapText="1"/>
      <protection hidden="1"/>
    </xf>
    <xf numFmtId="0" fontId="48" fillId="0" borderId="178" xfId="3" applyFont="1" applyFill="1" applyBorder="1" applyAlignment="1" applyProtection="1">
      <alignment horizontal="center" vertical="center" wrapText="1"/>
      <protection hidden="1"/>
    </xf>
    <xf numFmtId="0" fontId="48" fillId="0" borderId="181" xfId="3" applyFont="1" applyFill="1" applyBorder="1" applyAlignment="1" applyProtection="1">
      <alignment horizontal="center" vertical="center" wrapText="1"/>
      <protection hidden="1"/>
    </xf>
    <xf numFmtId="0" fontId="48" fillId="0" borderId="176" xfId="3" applyFont="1" applyFill="1" applyBorder="1" applyAlignment="1" applyProtection="1">
      <alignment horizontal="center" vertical="center" wrapText="1"/>
      <protection hidden="1"/>
    </xf>
    <xf numFmtId="0" fontId="51" fillId="0" borderId="0" xfId="3" applyFont="1" applyFill="1" applyBorder="1" applyAlignment="1" applyProtection="1">
      <alignment horizontal="left" vertical="center"/>
      <protection hidden="1"/>
    </xf>
    <xf numFmtId="0" fontId="37" fillId="0" borderId="54" xfId="3" applyFont="1" applyFill="1" applyBorder="1" applyAlignment="1" applyProtection="1">
      <alignment horizontal="left" vertical="top" wrapText="1"/>
      <protection hidden="1"/>
    </xf>
    <xf numFmtId="0" fontId="37" fillId="0" borderId="55" xfId="3" applyFont="1" applyFill="1" applyBorder="1" applyAlignment="1" applyProtection="1">
      <alignment horizontal="left" vertical="top"/>
      <protection hidden="1"/>
    </xf>
    <xf numFmtId="0" fontId="37" fillId="0" borderId="57" xfId="3" applyFont="1" applyFill="1" applyBorder="1" applyAlignment="1" applyProtection="1">
      <alignment horizontal="left" vertical="top"/>
      <protection hidden="1"/>
    </xf>
    <xf numFmtId="0" fontId="37" fillId="0" borderId="0" xfId="3" applyFont="1" applyFill="1" applyBorder="1" applyAlignment="1" applyProtection="1">
      <alignment horizontal="left" vertical="top"/>
      <protection hidden="1"/>
    </xf>
    <xf numFmtId="0" fontId="56" fillId="0" borderId="38" xfId="3" applyFont="1" applyFill="1" applyBorder="1" applyAlignment="1" applyProtection="1">
      <alignment horizontal="center" vertical="center" wrapText="1"/>
      <protection hidden="1"/>
    </xf>
    <xf numFmtId="0" fontId="56" fillId="0" borderId="40" xfId="3" applyFont="1" applyFill="1" applyBorder="1" applyAlignment="1" applyProtection="1">
      <alignment horizontal="center" vertical="center" wrapText="1"/>
      <protection hidden="1"/>
    </xf>
    <xf numFmtId="0" fontId="56" fillId="0" borderId="41" xfId="3" applyFont="1" applyFill="1" applyBorder="1" applyAlignment="1" applyProtection="1">
      <alignment horizontal="center" vertical="center" wrapText="1"/>
      <protection hidden="1"/>
    </xf>
    <xf numFmtId="0" fontId="56" fillId="0" borderId="42" xfId="3" applyFont="1" applyFill="1" applyBorder="1" applyAlignment="1" applyProtection="1">
      <alignment horizontal="center" vertical="center" wrapText="1"/>
      <protection hidden="1"/>
    </xf>
    <xf numFmtId="0" fontId="56" fillId="0" borderId="17" xfId="3" applyFont="1" applyFill="1" applyBorder="1" applyAlignment="1" applyProtection="1">
      <alignment horizontal="center" vertical="center" wrapText="1"/>
      <protection hidden="1"/>
    </xf>
    <xf numFmtId="0" fontId="56" fillId="0" borderId="19" xfId="3" applyFont="1" applyFill="1" applyBorder="1" applyAlignment="1" applyProtection="1">
      <alignment horizontal="center" vertical="center" wrapText="1"/>
      <protection hidden="1"/>
    </xf>
    <xf numFmtId="0" fontId="37" fillId="0" borderId="38" xfId="3" applyFont="1" applyFill="1" applyBorder="1" applyAlignment="1" applyProtection="1">
      <alignment horizontal="center" vertical="center"/>
      <protection hidden="1"/>
    </xf>
    <xf numFmtId="0" fontId="37" fillId="0" borderId="39" xfId="3" applyFont="1" applyFill="1" applyBorder="1" applyAlignment="1" applyProtection="1">
      <alignment horizontal="center" vertical="center"/>
      <protection hidden="1"/>
    </xf>
    <xf numFmtId="0" fontId="37" fillId="0" borderId="40" xfId="3" applyFont="1" applyFill="1" applyBorder="1" applyAlignment="1" applyProtection="1">
      <alignment horizontal="center" vertical="center"/>
      <protection hidden="1"/>
    </xf>
    <xf numFmtId="0" fontId="37" fillId="0" borderId="41" xfId="3" applyFont="1" applyFill="1" applyBorder="1" applyAlignment="1" applyProtection="1">
      <alignment horizontal="center" vertical="center"/>
      <protection hidden="1"/>
    </xf>
    <xf numFmtId="0" fontId="37" fillId="0" borderId="0" xfId="3" applyFont="1" applyFill="1" applyBorder="1" applyAlignment="1" applyProtection="1">
      <alignment horizontal="center" vertical="center"/>
      <protection hidden="1"/>
    </xf>
    <xf numFmtId="0" fontId="37" fillId="0" borderId="42" xfId="3" applyFont="1" applyFill="1" applyBorder="1" applyAlignment="1" applyProtection="1">
      <alignment horizontal="center" vertical="center"/>
      <protection hidden="1"/>
    </xf>
    <xf numFmtId="0" fontId="37" fillId="0" borderId="17" xfId="3" applyFont="1" applyFill="1" applyBorder="1" applyAlignment="1" applyProtection="1">
      <alignment horizontal="center" vertical="center"/>
      <protection hidden="1"/>
    </xf>
    <xf numFmtId="0" fontId="37" fillId="0" borderId="18" xfId="3" applyFont="1" applyFill="1" applyBorder="1" applyAlignment="1" applyProtection="1">
      <alignment horizontal="center" vertical="center"/>
      <protection hidden="1"/>
    </xf>
    <xf numFmtId="0" fontId="37" fillId="0" borderId="19" xfId="3" applyFont="1" applyFill="1" applyBorder="1" applyAlignment="1" applyProtection="1">
      <alignment horizontal="center" vertical="center"/>
      <protection hidden="1"/>
    </xf>
    <xf numFmtId="177" fontId="51" fillId="0" borderId="38" xfId="3" applyNumberFormat="1" applyFont="1" applyFill="1" applyBorder="1" applyAlignment="1" applyProtection="1">
      <alignment horizontal="center" vertical="center"/>
      <protection hidden="1"/>
    </xf>
    <xf numFmtId="177" fontId="51" fillId="0" borderId="39" xfId="3" applyNumberFormat="1" applyFont="1" applyFill="1" applyBorder="1" applyAlignment="1" applyProtection="1">
      <alignment horizontal="center" vertical="center"/>
      <protection hidden="1"/>
    </xf>
    <xf numFmtId="177" fontId="51" fillId="0" borderId="92" xfId="3" applyNumberFormat="1" applyFont="1" applyFill="1" applyBorder="1" applyAlignment="1" applyProtection="1">
      <alignment horizontal="center" vertical="center"/>
      <protection hidden="1"/>
    </xf>
    <xf numFmtId="177" fontId="51" fillId="0" borderId="41" xfId="3" applyNumberFormat="1" applyFont="1" applyFill="1" applyBorder="1" applyAlignment="1" applyProtection="1">
      <alignment horizontal="center" vertical="center"/>
      <protection hidden="1"/>
    </xf>
    <xf numFmtId="177" fontId="51" fillId="0" borderId="0" xfId="3" applyNumberFormat="1" applyFont="1" applyFill="1" applyBorder="1" applyAlignment="1" applyProtection="1">
      <alignment horizontal="center" vertical="center"/>
      <protection hidden="1"/>
    </xf>
    <xf numFmtId="177" fontId="51" fillId="0" borderId="58" xfId="3" applyNumberFormat="1" applyFont="1" applyFill="1" applyBorder="1" applyAlignment="1" applyProtection="1">
      <alignment horizontal="center" vertical="center"/>
      <protection hidden="1"/>
    </xf>
    <xf numFmtId="177" fontId="51" fillId="0" borderId="17" xfId="3" applyNumberFormat="1" applyFont="1" applyFill="1" applyBorder="1" applyAlignment="1" applyProtection="1">
      <alignment horizontal="center" vertical="center"/>
      <protection hidden="1"/>
    </xf>
    <xf numFmtId="177" fontId="51" fillId="0" borderId="18" xfId="3" applyNumberFormat="1" applyFont="1" applyFill="1" applyBorder="1" applyAlignment="1" applyProtection="1">
      <alignment horizontal="center" vertical="center"/>
      <protection hidden="1"/>
    </xf>
    <xf numFmtId="177" fontId="51" fillId="0" borderId="20" xfId="3" applyNumberFormat="1" applyFont="1" applyFill="1" applyBorder="1" applyAlignment="1" applyProtection="1">
      <alignment horizontal="center" vertical="center"/>
      <protection hidden="1"/>
    </xf>
    <xf numFmtId="0" fontId="51" fillId="0" borderId="39" xfId="3" applyNumberFormat="1" applyFont="1" applyFill="1" applyBorder="1" applyAlignment="1" applyProtection="1">
      <alignment horizontal="center" vertical="center"/>
      <protection hidden="1"/>
    </xf>
    <xf numFmtId="0" fontId="51" fillId="0" borderId="0" xfId="3" applyNumberFormat="1" applyFont="1" applyFill="1" applyBorder="1" applyAlignment="1" applyProtection="1">
      <alignment horizontal="center" vertical="center"/>
      <protection hidden="1"/>
    </xf>
    <xf numFmtId="0" fontId="51" fillId="0" borderId="18" xfId="3" applyNumberFormat="1" applyFont="1" applyFill="1" applyBorder="1" applyAlignment="1" applyProtection="1">
      <alignment horizontal="center" vertical="center"/>
      <protection hidden="1"/>
    </xf>
    <xf numFmtId="0" fontId="62" fillId="0" borderId="39" xfId="3" applyNumberFormat="1" applyFont="1" applyFill="1" applyBorder="1" applyAlignment="1" applyProtection="1">
      <alignment horizontal="left" vertical="center" wrapText="1"/>
      <protection hidden="1"/>
    </xf>
    <xf numFmtId="0" fontId="62" fillId="0" borderId="92" xfId="3" applyNumberFormat="1" applyFont="1" applyFill="1" applyBorder="1" applyAlignment="1" applyProtection="1">
      <alignment horizontal="left" vertical="center" wrapText="1"/>
      <protection hidden="1"/>
    </xf>
    <xf numFmtId="0" fontId="62" fillId="0" borderId="0" xfId="3" applyNumberFormat="1" applyFont="1" applyFill="1" applyBorder="1" applyAlignment="1" applyProtection="1">
      <alignment horizontal="left" vertical="center" wrapText="1"/>
      <protection hidden="1"/>
    </xf>
    <xf numFmtId="0" fontId="62" fillId="0" borderId="58" xfId="3" applyNumberFormat="1" applyFont="1" applyFill="1" applyBorder="1" applyAlignment="1" applyProtection="1">
      <alignment horizontal="left" vertical="center" wrapText="1"/>
      <protection hidden="1"/>
    </xf>
    <xf numFmtId="0" fontId="62" fillId="0" borderId="18" xfId="3" applyNumberFormat="1" applyFont="1" applyFill="1" applyBorder="1" applyAlignment="1" applyProtection="1">
      <alignment horizontal="left" vertical="center" wrapText="1"/>
      <protection hidden="1"/>
    </xf>
    <xf numFmtId="0" fontId="62" fillId="0" borderId="20" xfId="3" applyNumberFormat="1" applyFont="1" applyFill="1" applyBorder="1" applyAlignment="1" applyProtection="1">
      <alignment horizontal="left" vertical="center" wrapText="1"/>
      <protection hidden="1"/>
    </xf>
    <xf numFmtId="0" fontId="49" fillId="0" borderId="3" xfId="3" applyFont="1" applyFill="1" applyBorder="1" applyAlignment="1" applyProtection="1">
      <alignment horizontal="center" vertical="center"/>
      <protection hidden="1"/>
    </xf>
    <xf numFmtId="0" fontId="56" fillId="0" borderId="3" xfId="3" applyFont="1" applyFill="1" applyBorder="1" applyAlignment="1" applyProtection="1">
      <alignment horizontal="center" vertical="center" textRotation="255"/>
      <protection hidden="1"/>
    </xf>
    <xf numFmtId="0" fontId="77" fillId="0" borderId="3" xfId="3" applyFont="1" applyFill="1" applyBorder="1" applyAlignment="1" applyProtection="1">
      <alignment horizontal="center" vertical="center" wrapText="1"/>
      <protection hidden="1"/>
    </xf>
    <xf numFmtId="0" fontId="37" fillId="0" borderId="57" xfId="3" applyFont="1" applyFill="1" applyBorder="1" applyAlignment="1" applyProtection="1">
      <alignment horizontal="center" vertical="top"/>
      <protection hidden="1"/>
    </xf>
    <xf numFmtId="0" fontId="37" fillId="0" borderId="42" xfId="3" applyFont="1" applyFill="1" applyBorder="1" applyAlignment="1" applyProtection="1">
      <alignment horizontal="center" vertical="top"/>
      <protection hidden="1"/>
    </xf>
    <xf numFmtId="0" fontId="37" fillId="0" borderId="101" xfId="3" applyFont="1" applyFill="1" applyBorder="1" applyAlignment="1" applyProtection="1">
      <alignment horizontal="center" vertical="top"/>
      <protection hidden="1"/>
    </xf>
    <xf numFmtId="0" fontId="37" fillId="0" borderId="18" xfId="3" applyFont="1" applyFill="1" applyBorder="1" applyAlignment="1" applyProtection="1">
      <alignment horizontal="center" vertical="top"/>
      <protection hidden="1"/>
    </xf>
    <xf numFmtId="0" fontId="37" fillId="0" borderId="19" xfId="3" applyFont="1" applyFill="1" applyBorder="1" applyAlignment="1" applyProtection="1">
      <alignment horizontal="center" vertical="top"/>
      <protection hidden="1"/>
    </xf>
    <xf numFmtId="0" fontId="61" fillId="0" borderId="38" xfId="3" applyNumberFormat="1" applyFont="1" applyFill="1" applyBorder="1" applyAlignment="1" applyProtection="1">
      <alignment horizontal="center" vertical="center" shrinkToFit="1"/>
      <protection hidden="1"/>
    </xf>
    <xf numFmtId="0" fontId="61" fillId="0" borderId="39" xfId="3" applyNumberFormat="1" applyFont="1" applyFill="1" applyBorder="1" applyAlignment="1" applyProtection="1">
      <alignment horizontal="center" vertical="center" shrinkToFit="1"/>
      <protection hidden="1"/>
    </xf>
    <xf numFmtId="0" fontId="61" fillId="0" borderId="40" xfId="3" applyNumberFormat="1" applyFont="1" applyFill="1" applyBorder="1" applyAlignment="1" applyProtection="1">
      <alignment horizontal="center" vertical="center" shrinkToFit="1"/>
      <protection hidden="1"/>
    </xf>
    <xf numFmtId="0" fontId="61" fillId="0" borderId="41" xfId="3" applyNumberFormat="1" applyFont="1" applyFill="1" applyBorder="1" applyAlignment="1" applyProtection="1">
      <alignment horizontal="center" vertical="center" shrinkToFit="1"/>
      <protection hidden="1"/>
    </xf>
    <xf numFmtId="0" fontId="61" fillId="0" borderId="0" xfId="3" applyNumberFormat="1" applyFont="1" applyFill="1" applyBorder="1" applyAlignment="1" applyProtection="1">
      <alignment horizontal="center" vertical="center" shrinkToFit="1"/>
      <protection hidden="1"/>
    </xf>
    <xf numFmtId="0" fontId="61" fillId="0" borderId="42" xfId="3" applyNumberFormat="1" applyFont="1" applyFill="1" applyBorder="1" applyAlignment="1" applyProtection="1">
      <alignment horizontal="center" vertical="center" shrinkToFit="1"/>
      <protection hidden="1"/>
    </xf>
    <xf numFmtId="0" fontId="61" fillId="0" borderId="17" xfId="3" applyNumberFormat="1" applyFont="1" applyFill="1" applyBorder="1" applyAlignment="1" applyProtection="1">
      <alignment horizontal="center" vertical="center" shrinkToFit="1"/>
      <protection hidden="1"/>
    </xf>
    <xf numFmtId="0" fontId="61" fillId="0" borderId="18" xfId="3" applyNumberFormat="1" applyFont="1" applyFill="1" applyBorder="1" applyAlignment="1" applyProtection="1">
      <alignment horizontal="center" vertical="center" shrinkToFit="1"/>
      <protection hidden="1"/>
    </xf>
    <xf numFmtId="0" fontId="61" fillId="0" borderId="19" xfId="3" applyNumberFormat="1" applyFont="1" applyFill="1" applyBorder="1" applyAlignment="1" applyProtection="1">
      <alignment horizontal="center" vertical="center" shrinkToFit="1"/>
      <protection hidden="1"/>
    </xf>
    <xf numFmtId="0" fontId="37" fillId="0" borderId="57" xfId="3" applyFont="1" applyFill="1" applyBorder="1" applyAlignment="1" applyProtection="1">
      <alignment horizontal="center" vertical="center"/>
      <protection hidden="1"/>
    </xf>
    <xf numFmtId="0" fontId="37" fillId="0" borderId="100" xfId="3" applyFont="1" applyFill="1" applyBorder="1" applyAlignment="1" applyProtection="1">
      <alignment vertical="top" wrapText="1"/>
      <protection hidden="1"/>
    </xf>
    <xf numFmtId="0" fontId="37" fillId="0" borderId="39" xfId="3" applyFont="1" applyFill="1" applyBorder="1" applyAlignment="1" applyProtection="1">
      <alignment vertical="top" wrapText="1"/>
      <protection hidden="1"/>
    </xf>
    <xf numFmtId="0" fontId="37" fillId="0" borderId="40" xfId="3" applyFont="1" applyFill="1" applyBorder="1" applyAlignment="1" applyProtection="1">
      <alignment vertical="top" wrapText="1"/>
      <protection hidden="1"/>
    </xf>
    <xf numFmtId="0" fontId="37" fillId="0" borderId="57" xfId="3" applyFont="1" applyFill="1" applyBorder="1" applyAlignment="1" applyProtection="1">
      <alignment vertical="top" wrapText="1"/>
      <protection hidden="1"/>
    </xf>
    <xf numFmtId="0" fontId="37" fillId="0" borderId="0" xfId="3" applyFont="1" applyFill="1" applyBorder="1" applyAlignment="1" applyProtection="1">
      <alignment vertical="top" wrapText="1"/>
      <protection hidden="1"/>
    </xf>
    <xf numFmtId="0" fontId="37" fillId="0" borderId="42" xfId="3" applyFont="1" applyFill="1" applyBorder="1" applyAlignment="1" applyProtection="1">
      <alignment vertical="top" wrapText="1"/>
      <protection hidden="1"/>
    </xf>
    <xf numFmtId="38" fontId="51" fillId="0" borderId="38" xfId="3" applyNumberFormat="1" applyFont="1" applyFill="1" applyBorder="1" applyAlignment="1" applyProtection="1">
      <alignment horizontal="right" vertical="center"/>
      <protection hidden="1"/>
    </xf>
    <xf numFmtId="0" fontId="51" fillId="0" borderId="41" xfId="3" applyNumberFormat="1" applyFont="1" applyFill="1" applyBorder="1" applyAlignment="1" applyProtection="1">
      <alignment horizontal="right" vertical="center"/>
      <protection hidden="1"/>
    </xf>
    <xf numFmtId="0" fontId="36" fillId="0" borderId="110" xfId="3" applyFont="1" applyFill="1" applyBorder="1" applyAlignment="1" applyProtection="1">
      <alignment horizontal="center" vertical="center"/>
      <protection hidden="1"/>
    </xf>
    <xf numFmtId="0" fontId="36" fillId="0" borderId="111" xfId="3" applyFont="1" applyFill="1" applyBorder="1" applyAlignment="1" applyProtection="1">
      <alignment horizontal="center" vertical="center"/>
      <protection hidden="1"/>
    </xf>
    <xf numFmtId="0" fontId="36" fillId="0" borderId="112" xfId="3" applyFont="1" applyFill="1" applyBorder="1" applyAlignment="1" applyProtection="1">
      <alignment horizontal="center" vertical="center"/>
      <protection hidden="1"/>
    </xf>
    <xf numFmtId="0" fontId="36" fillId="0" borderId="114" xfId="3" applyFont="1" applyFill="1" applyBorder="1" applyAlignment="1" applyProtection="1">
      <alignment horizontal="center" vertical="center"/>
      <protection hidden="1"/>
    </xf>
    <xf numFmtId="0" fontId="36" fillId="0" borderId="115" xfId="3" applyFont="1" applyFill="1" applyBorder="1" applyAlignment="1" applyProtection="1">
      <alignment horizontal="center" vertical="center"/>
      <protection hidden="1"/>
    </xf>
    <xf numFmtId="0" fontId="36" fillId="0" borderId="116" xfId="3" applyFont="1" applyFill="1" applyBorder="1" applyAlignment="1" applyProtection="1">
      <alignment horizontal="center" vertical="center"/>
      <protection hidden="1"/>
    </xf>
    <xf numFmtId="0" fontId="36" fillId="0" borderId="113" xfId="3" applyFont="1" applyFill="1" applyBorder="1" applyAlignment="1" applyProtection="1">
      <alignment horizontal="center" vertical="center"/>
      <protection hidden="1"/>
    </xf>
    <xf numFmtId="0" fontId="36" fillId="0" borderId="117" xfId="3" applyFont="1" applyFill="1" applyBorder="1" applyAlignment="1" applyProtection="1">
      <alignment horizontal="center" vertical="center"/>
      <protection hidden="1"/>
    </xf>
    <xf numFmtId="0" fontId="56" fillId="0" borderId="100" xfId="3" applyFont="1" applyFill="1" applyBorder="1" applyAlignment="1" applyProtection="1">
      <alignment horizontal="left" vertical="top" wrapText="1"/>
      <protection hidden="1"/>
    </xf>
    <xf numFmtId="0" fontId="56" fillId="0" borderId="39" xfId="3" applyFont="1" applyFill="1" applyBorder="1" applyAlignment="1" applyProtection="1">
      <alignment horizontal="left" vertical="top"/>
      <protection hidden="1"/>
    </xf>
    <xf numFmtId="0" fontId="56" fillId="0" borderId="40" xfId="3" applyFont="1" applyFill="1" applyBorder="1" applyAlignment="1" applyProtection="1">
      <alignment horizontal="left" vertical="top"/>
      <protection hidden="1"/>
    </xf>
    <xf numFmtId="0" fontId="56" fillId="0" borderId="57" xfId="3" applyFont="1" applyFill="1" applyBorder="1" applyAlignment="1" applyProtection="1">
      <alignment horizontal="left" vertical="top"/>
      <protection hidden="1"/>
    </xf>
    <xf numFmtId="0" fontId="56" fillId="0" borderId="0" xfId="3" applyFont="1" applyFill="1" applyBorder="1" applyAlignment="1" applyProtection="1">
      <alignment horizontal="left" vertical="top"/>
      <protection hidden="1"/>
    </xf>
    <xf numFmtId="0" fontId="56" fillId="0" borderId="42" xfId="3" applyFont="1" applyFill="1" applyBorder="1" applyAlignment="1" applyProtection="1">
      <alignment horizontal="left" vertical="top"/>
      <protection hidden="1"/>
    </xf>
    <xf numFmtId="0" fontId="56" fillId="0" borderId="101" xfId="3" applyFont="1" applyFill="1" applyBorder="1" applyAlignment="1" applyProtection="1">
      <alignment horizontal="left" vertical="top"/>
      <protection hidden="1"/>
    </xf>
    <xf numFmtId="0" fontId="56" fillId="0" borderId="18" xfId="3" applyFont="1" applyFill="1" applyBorder="1" applyAlignment="1" applyProtection="1">
      <alignment horizontal="left" vertical="top"/>
      <protection hidden="1"/>
    </xf>
    <xf numFmtId="0" fontId="56" fillId="0" borderId="19" xfId="3" applyFont="1" applyFill="1" applyBorder="1" applyAlignment="1" applyProtection="1">
      <alignment horizontal="left" vertical="top"/>
      <protection hidden="1"/>
    </xf>
    <xf numFmtId="0" fontId="37" fillId="0" borderId="38" xfId="3" applyFont="1" applyFill="1" applyBorder="1" applyAlignment="1" applyProtection="1">
      <alignment horizontal="left" vertical="top"/>
      <protection hidden="1"/>
    </xf>
    <xf numFmtId="0" fontId="37" fillId="0" borderId="39" xfId="3" applyFont="1" applyFill="1" applyBorder="1" applyAlignment="1" applyProtection="1">
      <alignment horizontal="left" vertical="top"/>
      <protection hidden="1"/>
    </xf>
    <xf numFmtId="0" fontId="37" fillId="0" borderId="40" xfId="3" applyFont="1" applyFill="1" applyBorder="1" applyAlignment="1" applyProtection="1">
      <alignment horizontal="left" vertical="top"/>
      <protection hidden="1"/>
    </xf>
    <xf numFmtId="0" fontId="37" fillId="0" borderId="41" xfId="3" applyFont="1" applyFill="1" applyBorder="1" applyAlignment="1" applyProtection="1">
      <alignment horizontal="left" vertical="top"/>
      <protection hidden="1"/>
    </xf>
    <xf numFmtId="0" fontId="37" fillId="0" borderId="42" xfId="3" applyFont="1" applyFill="1" applyBorder="1" applyAlignment="1" applyProtection="1">
      <alignment horizontal="left" vertical="top"/>
      <protection hidden="1"/>
    </xf>
    <xf numFmtId="0" fontId="37" fillId="0" borderId="38" xfId="3" applyFont="1" applyFill="1" applyBorder="1" applyAlignment="1" applyProtection="1">
      <alignment horizontal="center" vertical="top"/>
      <protection hidden="1"/>
    </xf>
    <xf numFmtId="0" fontId="37" fillId="0" borderId="39" xfId="3" applyFont="1" applyFill="1" applyBorder="1" applyAlignment="1" applyProtection="1">
      <alignment horizontal="center" vertical="top"/>
      <protection hidden="1"/>
    </xf>
    <xf numFmtId="0" fontId="37" fillId="0" borderId="41" xfId="3" applyFont="1" applyFill="1" applyBorder="1" applyAlignment="1" applyProtection="1">
      <alignment horizontal="center" vertical="top"/>
      <protection hidden="1"/>
    </xf>
    <xf numFmtId="0" fontId="42" fillId="0" borderId="48" xfId="3" applyFont="1" applyFill="1" applyBorder="1" applyAlignment="1" applyProtection="1">
      <alignment horizontal="center"/>
      <protection hidden="1"/>
    </xf>
    <xf numFmtId="0" fontId="42" fillId="0" borderId="21" xfId="3" applyFont="1" applyFill="1" applyBorder="1" applyAlignment="1" applyProtection="1">
      <alignment horizontal="center"/>
      <protection hidden="1"/>
    </xf>
    <xf numFmtId="38" fontId="29" fillId="0" borderId="1" xfId="3" applyNumberFormat="1" applyFont="1" applyFill="1" applyBorder="1" applyAlignment="1" applyProtection="1">
      <alignment horizontal="right" vertical="center"/>
      <protection hidden="1"/>
    </xf>
    <xf numFmtId="0" fontId="29" fillId="0" borderId="4" xfId="3" applyNumberFormat="1" applyFont="1" applyFill="1" applyBorder="1" applyAlignment="1" applyProtection="1">
      <alignment horizontal="right" vertical="center"/>
      <protection hidden="1"/>
    </xf>
    <xf numFmtId="0" fontId="29" fillId="0" borderId="1" xfId="3" applyNumberFormat="1" applyFont="1" applyFill="1" applyBorder="1" applyAlignment="1" applyProtection="1">
      <alignment horizontal="right" vertical="center"/>
      <protection hidden="1"/>
    </xf>
    <xf numFmtId="0" fontId="42" fillId="0" borderId="1" xfId="3" applyFont="1" applyFill="1" applyBorder="1" applyAlignment="1" applyProtection="1">
      <alignment horizontal="center" vertical="center"/>
      <protection hidden="1"/>
    </xf>
    <xf numFmtId="0" fontId="42" fillId="0" borderId="4" xfId="3" applyFont="1" applyFill="1" applyBorder="1" applyAlignment="1" applyProtection="1">
      <alignment horizontal="center" vertical="center"/>
      <protection hidden="1"/>
    </xf>
    <xf numFmtId="0" fontId="42" fillId="0" borderId="2" xfId="3" applyFont="1" applyFill="1" applyBorder="1" applyAlignment="1" applyProtection="1">
      <alignment horizontal="center" vertical="center"/>
      <protection hidden="1"/>
    </xf>
    <xf numFmtId="38" fontId="29" fillId="0" borderId="38" xfId="3" applyNumberFormat="1" applyFont="1" applyFill="1" applyBorder="1" applyAlignment="1" applyProtection="1">
      <alignment horizontal="right" vertical="center"/>
      <protection hidden="1"/>
    </xf>
    <xf numFmtId="0" fontId="29" fillId="0" borderId="39" xfId="3" applyNumberFormat="1" applyFont="1" applyFill="1" applyBorder="1" applyAlignment="1" applyProtection="1">
      <alignment horizontal="right" vertical="center"/>
      <protection hidden="1"/>
    </xf>
    <xf numFmtId="0" fontId="29" fillId="0" borderId="41" xfId="3" applyNumberFormat="1" applyFont="1" applyFill="1" applyBorder="1" applyAlignment="1" applyProtection="1">
      <alignment horizontal="right" vertical="center"/>
      <protection hidden="1"/>
    </xf>
    <xf numFmtId="0" fontId="29" fillId="0" borderId="0" xfId="3" applyNumberFormat="1" applyFont="1" applyFill="1" applyBorder="1" applyAlignment="1" applyProtection="1">
      <alignment horizontal="right" vertical="center"/>
      <protection hidden="1"/>
    </xf>
    <xf numFmtId="0" fontId="29" fillId="0" borderId="17" xfId="3" applyNumberFormat="1" applyFont="1" applyFill="1" applyBorder="1" applyAlignment="1" applyProtection="1">
      <alignment horizontal="right" vertical="center"/>
      <protection hidden="1"/>
    </xf>
    <xf numFmtId="0" fontId="29" fillId="0" borderId="18" xfId="3" applyNumberFormat="1" applyFont="1" applyFill="1" applyBorder="1" applyAlignment="1" applyProtection="1">
      <alignment horizontal="right" vertical="center"/>
      <protection hidden="1"/>
    </xf>
    <xf numFmtId="0" fontId="42" fillId="0" borderId="92" xfId="3" applyFont="1" applyFill="1" applyBorder="1" applyAlignment="1" applyProtection="1">
      <alignment horizontal="center"/>
      <protection hidden="1"/>
    </xf>
    <xf numFmtId="0" fontId="42" fillId="0" borderId="58" xfId="3" applyFont="1" applyFill="1" applyBorder="1" applyAlignment="1" applyProtection="1">
      <alignment horizontal="center"/>
      <protection hidden="1"/>
    </xf>
    <xf numFmtId="0" fontId="42" fillId="0" borderId="20" xfId="3" applyFont="1" applyFill="1" applyBorder="1" applyAlignment="1" applyProtection="1">
      <alignment horizontal="center"/>
      <protection hidden="1"/>
    </xf>
    <xf numFmtId="0" fontId="48" fillId="0" borderId="40" xfId="3" applyFont="1" applyFill="1" applyBorder="1" applyAlignment="1" applyProtection="1">
      <alignment horizontal="center" vertical="center" wrapText="1"/>
      <protection hidden="1"/>
    </xf>
    <xf numFmtId="0" fontId="48" fillId="0" borderId="42" xfId="3" applyFont="1" applyFill="1" applyBorder="1" applyAlignment="1" applyProtection="1">
      <alignment horizontal="center" vertical="center" wrapText="1"/>
      <protection hidden="1"/>
    </xf>
    <xf numFmtId="0" fontId="48" fillId="0" borderId="19" xfId="3" applyFont="1" applyFill="1" applyBorder="1" applyAlignment="1" applyProtection="1">
      <alignment horizontal="center" vertical="center" wrapText="1"/>
      <protection hidden="1"/>
    </xf>
    <xf numFmtId="0" fontId="77" fillId="0" borderId="3" xfId="3" applyFont="1" applyFill="1" applyBorder="1" applyAlignment="1" applyProtection="1">
      <alignment horizontal="center" vertical="center"/>
      <protection hidden="1"/>
    </xf>
    <xf numFmtId="0" fontId="60" fillId="0" borderId="3" xfId="3" applyFont="1" applyFill="1" applyBorder="1" applyAlignment="1" applyProtection="1">
      <alignment horizontal="center" vertical="center" wrapText="1"/>
      <protection hidden="1"/>
    </xf>
    <xf numFmtId="0" fontId="42" fillId="0" borderId="17" xfId="3" applyFont="1" applyFill="1" applyBorder="1" applyAlignment="1" applyProtection="1">
      <alignment horizontal="center" vertical="center"/>
      <protection hidden="1"/>
    </xf>
    <xf numFmtId="0" fontId="42" fillId="0" borderId="18" xfId="3" applyFont="1" applyFill="1" applyBorder="1" applyAlignment="1" applyProtection="1">
      <alignment horizontal="center" vertical="center"/>
      <protection hidden="1"/>
    </xf>
    <xf numFmtId="0" fontId="42" fillId="0" borderId="19" xfId="3" applyFont="1" applyFill="1" applyBorder="1" applyAlignment="1" applyProtection="1">
      <alignment horizontal="center" vertical="center"/>
      <protection hidden="1"/>
    </xf>
    <xf numFmtId="0" fontId="42" fillId="0" borderId="24" xfId="3" applyFont="1" applyFill="1" applyBorder="1" applyAlignment="1" applyProtection="1">
      <alignment horizontal="center" vertical="center"/>
      <protection hidden="1"/>
    </xf>
    <xf numFmtId="0" fontId="42" fillId="0" borderId="25" xfId="3" applyFont="1" applyFill="1" applyBorder="1" applyAlignment="1" applyProtection="1">
      <alignment horizontal="center" vertical="center"/>
      <protection hidden="1"/>
    </xf>
    <xf numFmtId="0" fontId="42" fillId="0" borderId="26" xfId="3" applyFont="1" applyFill="1" applyBorder="1" applyAlignment="1" applyProtection="1">
      <alignment horizontal="center" vertical="center"/>
      <protection hidden="1"/>
    </xf>
    <xf numFmtId="0" fontId="42" fillId="0" borderId="46" xfId="3" applyFont="1" applyFill="1" applyBorder="1" applyAlignment="1" applyProtection="1">
      <alignment horizontal="center" vertical="center"/>
      <protection hidden="1"/>
    </xf>
    <xf numFmtId="0" fontId="42" fillId="0" borderId="66" xfId="3" applyFont="1" applyFill="1" applyBorder="1" applyAlignment="1" applyProtection="1">
      <alignment horizontal="center" vertical="center"/>
      <protection hidden="1"/>
    </xf>
    <xf numFmtId="0" fontId="42" fillId="0" borderId="67" xfId="3" applyFont="1" applyFill="1" applyBorder="1" applyAlignment="1" applyProtection="1">
      <alignment horizontal="center" vertical="center"/>
      <protection hidden="1"/>
    </xf>
    <xf numFmtId="0" fontId="29" fillId="0" borderId="0" xfId="3" applyFont="1" applyFill="1" applyAlignment="1" applyProtection="1">
      <alignment horizontal="center" vertical="center"/>
      <protection hidden="1"/>
    </xf>
    <xf numFmtId="0" fontId="31" fillId="0" borderId="0" xfId="3" applyNumberFormat="1" applyFont="1" applyFill="1" applyAlignment="1" applyProtection="1">
      <alignment horizontal="center" vertical="center"/>
      <protection hidden="1"/>
    </xf>
    <xf numFmtId="0" fontId="29" fillId="0" borderId="0" xfId="3" applyFont="1" applyFill="1" applyAlignment="1" applyProtection="1">
      <alignment horizontal="left" vertical="center"/>
      <protection hidden="1"/>
    </xf>
    <xf numFmtId="0" fontId="32" fillId="0" borderId="0" xfId="3" applyFont="1" applyFill="1" applyBorder="1" applyAlignment="1" applyProtection="1">
      <alignment horizontal="right" vertical="center"/>
      <protection hidden="1"/>
    </xf>
    <xf numFmtId="0" fontId="40" fillId="0" borderId="54" xfId="3" applyFont="1" applyFill="1" applyBorder="1" applyAlignment="1" applyProtection="1">
      <alignment horizontal="center" vertical="center"/>
      <protection hidden="1"/>
    </xf>
    <xf numFmtId="0" fontId="40" fillId="0" borderId="55" xfId="3" applyFont="1" applyFill="1" applyBorder="1" applyAlignment="1" applyProtection="1">
      <alignment horizontal="center" vertical="center"/>
      <protection hidden="1"/>
    </xf>
    <xf numFmtId="0" fontId="40" fillId="0" borderId="97" xfId="3" applyFont="1" applyFill="1" applyBorder="1" applyAlignment="1" applyProtection="1">
      <alignment horizontal="center" vertical="center"/>
      <protection hidden="1"/>
    </xf>
    <xf numFmtId="0" fontId="40" fillId="0" borderId="57" xfId="3" applyFont="1" applyFill="1" applyBorder="1" applyAlignment="1" applyProtection="1">
      <alignment horizontal="center" vertical="center"/>
      <protection hidden="1"/>
    </xf>
    <xf numFmtId="0" fontId="40" fillId="0" borderId="0" xfId="3" applyFont="1" applyFill="1" applyBorder="1" applyAlignment="1" applyProtection="1">
      <alignment horizontal="center" vertical="center"/>
      <protection hidden="1"/>
    </xf>
    <xf numFmtId="0" fontId="40" fillId="0" borderId="42" xfId="3" applyFont="1" applyFill="1" applyBorder="1" applyAlignment="1" applyProtection="1">
      <alignment horizontal="center" vertical="center"/>
      <protection hidden="1"/>
    </xf>
    <xf numFmtId="0" fontId="45" fillId="0" borderId="96" xfId="3" applyNumberFormat="1" applyFont="1" applyFill="1" applyBorder="1" applyAlignment="1" applyProtection="1">
      <alignment horizontal="left" vertical="center" wrapText="1"/>
      <protection hidden="1"/>
    </xf>
    <xf numFmtId="0" fontId="45" fillId="0" borderId="55" xfId="3" applyNumberFormat="1" applyFont="1" applyFill="1" applyBorder="1" applyAlignment="1" applyProtection="1">
      <alignment horizontal="left" vertical="center" wrapText="1"/>
      <protection hidden="1"/>
    </xf>
    <xf numFmtId="0" fontId="45" fillId="0" borderId="97" xfId="3" applyNumberFormat="1" applyFont="1" applyFill="1" applyBorder="1" applyAlignment="1" applyProtection="1">
      <alignment horizontal="left" vertical="center" wrapText="1"/>
      <protection hidden="1"/>
    </xf>
    <xf numFmtId="0" fontId="45" fillId="0" borderId="41" xfId="3" applyNumberFormat="1" applyFont="1" applyFill="1" applyBorder="1" applyAlignment="1" applyProtection="1">
      <alignment horizontal="left" vertical="center" wrapText="1"/>
      <protection hidden="1"/>
    </xf>
    <xf numFmtId="0" fontId="45" fillId="0" borderId="0" xfId="3" applyNumberFormat="1" applyFont="1" applyFill="1" applyBorder="1" applyAlignment="1" applyProtection="1">
      <alignment horizontal="left" vertical="center" wrapText="1"/>
      <protection hidden="1"/>
    </xf>
    <xf numFmtId="0" fontId="45" fillId="0" borderId="42" xfId="3" applyNumberFormat="1" applyFont="1" applyFill="1" applyBorder="1" applyAlignment="1" applyProtection="1">
      <alignment horizontal="left" vertical="center" wrapText="1"/>
      <protection hidden="1"/>
    </xf>
    <xf numFmtId="0" fontId="36" fillId="0" borderId="100" xfId="3" applyFont="1" applyFill="1" applyBorder="1" applyAlignment="1" applyProtection="1">
      <alignment horizontal="center" vertical="center" wrapText="1"/>
      <protection hidden="1"/>
    </xf>
    <xf numFmtId="0" fontId="36" fillId="0" borderId="39" xfId="3" applyFont="1" applyFill="1" applyBorder="1" applyAlignment="1" applyProtection="1">
      <alignment horizontal="center" vertical="center" wrapText="1"/>
      <protection hidden="1"/>
    </xf>
    <xf numFmtId="0" fontId="36" fillId="0" borderId="40" xfId="3" applyFont="1" applyFill="1" applyBorder="1" applyAlignment="1" applyProtection="1">
      <alignment horizontal="center" vertical="center" wrapText="1"/>
      <protection hidden="1"/>
    </xf>
    <xf numFmtId="0" fontId="36" fillId="0" borderId="57" xfId="3" applyFont="1" applyFill="1" applyBorder="1" applyAlignment="1" applyProtection="1">
      <alignment horizontal="center" vertical="center" wrapText="1"/>
      <protection hidden="1"/>
    </xf>
    <xf numFmtId="0" fontId="36" fillId="0" borderId="0" xfId="3" applyFont="1" applyFill="1" applyBorder="1" applyAlignment="1" applyProtection="1">
      <alignment horizontal="center" vertical="center" wrapText="1"/>
      <protection hidden="1"/>
    </xf>
    <xf numFmtId="0" fontId="36" fillId="0" borderId="42" xfId="3" applyFont="1" applyFill="1" applyBorder="1" applyAlignment="1" applyProtection="1">
      <alignment horizontal="center" vertical="center" wrapText="1"/>
      <protection hidden="1"/>
    </xf>
    <xf numFmtId="0" fontId="45" fillId="0" borderId="38" xfId="3" applyNumberFormat="1" applyFont="1" applyFill="1" applyBorder="1" applyAlignment="1" applyProtection="1">
      <alignment horizontal="left" vertical="center" wrapText="1"/>
      <protection hidden="1"/>
    </xf>
    <xf numFmtId="0" fontId="45" fillId="0" borderId="39" xfId="3" applyNumberFormat="1" applyFont="1" applyFill="1" applyBorder="1" applyAlignment="1" applyProtection="1">
      <alignment horizontal="left" vertical="center" wrapText="1"/>
      <protection hidden="1"/>
    </xf>
    <xf numFmtId="0" fontId="45" fillId="0" borderId="40" xfId="3" applyNumberFormat="1" applyFont="1" applyFill="1" applyBorder="1" applyAlignment="1" applyProtection="1">
      <alignment horizontal="left" vertical="center" wrapText="1"/>
      <protection hidden="1"/>
    </xf>
    <xf numFmtId="0" fontId="92" fillId="0" borderId="38" xfId="3" applyNumberFormat="1" applyFont="1" applyFill="1" applyBorder="1" applyAlignment="1" applyProtection="1">
      <alignment horizontal="center" vertical="center"/>
      <protection hidden="1"/>
    </xf>
    <xf numFmtId="0" fontId="92" fillId="0" borderId="39" xfId="3" applyNumberFormat="1" applyFont="1" applyFill="1" applyBorder="1" applyAlignment="1" applyProtection="1">
      <alignment horizontal="center" vertical="center"/>
      <protection hidden="1"/>
    </xf>
    <xf numFmtId="0" fontId="92" fillId="0" borderId="92" xfId="3" applyNumberFormat="1" applyFont="1" applyFill="1" applyBorder="1" applyAlignment="1" applyProtection="1">
      <alignment horizontal="center" vertical="center"/>
      <protection hidden="1"/>
    </xf>
    <xf numFmtId="0" fontId="92" fillId="0" borderId="41" xfId="3" applyNumberFormat="1" applyFont="1" applyFill="1" applyBorder="1" applyAlignment="1" applyProtection="1">
      <alignment horizontal="center" vertical="center"/>
      <protection hidden="1"/>
    </xf>
    <xf numFmtId="0" fontId="92" fillId="0" borderId="0" xfId="3" applyNumberFormat="1" applyFont="1" applyFill="1" applyBorder="1" applyAlignment="1" applyProtection="1">
      <alignment horizontal="center" vertical="center"/>
      <protection hidden="1"/>
    </xf>
    <xf numFmtId="0" fontId="92" fillId="0" borderId="58" xfId="3" applyNumberFormat="1" applyFont="1" applyFill="1" applyBorder="1" applyAlignment="1" applyProtection="1">
      <alignment horizontal="center" vertical="center"/>
      <protection hidden="1"/>
    </xf>
    <xf numFmtId="0" fontId="92" fillId="0" borderId="17" xfId="3" applyNumberFormat="1" applyFont="1" applyFill="1" applyBorder="1" applyAlignment="1" applyProtection="1">
      <alignment horizontal="center" vertical="center"/>
      <protection hidden="1"/>
    </xf>
    <xf numFmtId="0" fontId="92" fillId="0" borderId="18" xfId="3" applyNumberFormat="1" applyFont="1" applyFill="1" applyBorder="1" applyAlignment="1" applyProtection="1">
      <alignment horizontal="center" vertical="center"/>
      <protection hidden="1"/>
    </xf>
    <xf numFmtId="0" fontId="92" fillId="0" borderId="20" xfId="3" applyNumberFormat="1" applyFont="1" applyFill="1" applyBorder="1" applyAlignment="1" applyProtection="1">
      <alignment horizontal="center" vertical="center"/>
      <protection hidden="1"/>
    </xf>
    <xf numFmtId="0" fontId="61" fillId="0" borderId="92" xfId="3" applyNumberFormat="1" applyFont="1" applyFill="1" applyBorder="1" applyAlignment="1" applyProtection="1">
      <alignment horizontal="center" vertical="center" shrinkToFit="1"/>
      <protection hidden="1"/>
    </xf>
    <xf numFmtId="0" fontId="61" fillId="0" borderId="58" xfId="3" applyNumberFormat="1" applyFont="1" applyFill="1" applyBorder="1" applyAlignment="1" applyProtection="1">
      <alignment horizontal="center" vertical="center" shrinkToFit="1"/>
      <protection hidden="1"/>
    </xf>
    <xf numFmtId="0" fontId="61" fillId="0" borderId="20" xfId="3" applyNumberFormat="1" applyFont="1" applyFill="1" applyBorder="1" applyAlignment="1" applyProtection="1">
      <alignment horizontal="center" vertical="center" shrinkToFit="1"/>
      <protection hidden="1"/>
    </xf>
    <xf numFmtId="0" fontId="36" fillId="0" borderId="100" xfId="3" applyFont="1" applyFill="1" applyBorder="1" applyAlignment="1" applyProtection="1">
      <alignment horizontal="center" vertical="center"/>
      <protection hidden="1"/>
    </xf>
    <xf numFmtId="0" fontId="36" fillId="0" borderId="39" xfId="3" applyFont="1" applyFill="1" applyBorder="1" applyAlignment="1" applyProtection="1">
      <alignment horizontal="center" vertical="center"/>
      <protection hidden="1"/>
    </xf>
    <xf numFmtId="0" fontId="36" fillId="0" borderId="57" xfId="3" applyFont="1" applyFill="1" applyBorder="1" applyAlignment="1" applyProtection="1">
      <alignment horizontal="center" vertical="center"/>
      <protection hidden="1"/>
    </xf>
    <xf numFmtId="0" fontId="36" fillId="0" borderId="101" xfId="3" applyFont="1" applyFill="1" applyBorder="1" applyAlignment="1" applyProtection="1">
      <alignment horizontal="center" vertical="center"/>
      <protection hidden="1"/>
    </xf>
    <xf numFmtId="0" fontId="51" fillId="0" borderId="38" xfId="3" applyNumberFormat="1" applyFont="1" applyFill="1" applyBorder="1" applyAlignment="1" applyProtection="1">
      <alignment horizontal="left" vertical="center" shrinkToFit="1"/>
      <protection hidden="1"/>
    </xf>
    <xf numFmtId="0" fontId="51" fillId="0" borderId="39" xfId="3" applyNumberFormat="1" applyFont="1" applyFill="1" applyBorder="1" applyAlignment="1" applyProtection="1">
      <alignment horizontal="left" vertical="center" shrinkToFit="1"/>
      <protection hidden="1"/>
    </xf>
    <xf numFmtId="0" fontId="51" fillId="0" borderId="40" xfId="3" applyNumberFormat="1" applyFont="1" applyFill="1" applyBorder="1" applyAlignment="1" applyProtection="1">
      <alignment horizontal="left" vertical="center" shrinkToFit="1"/>
      <protection hidden="1"/>
    </xf>
    <xf numFmtId="0" fontId="51" fillId="0" borderId="41" xfId="3" applyNumberFormat="1" applyFont="1" applyFill="1" applyBorder="1" applyAlignment="1" applyProtection="1">
      <alignment horizontal="left" vertical="center" shrinkToFit="1"/>
      <protection hidden="1"/>
    </xf>
    <xf numFmtId="0" fontId="51" fillId="0" borderId="0" xfId="3" applyNumberFormat="1" applyFont="1" applyFill="1" applyBorder="1" applyAlignment="1" applyProtection="1">
      <alignment horizontal="left" vertical="center" shrinkToFit="1"/>
      <protection hidden="1"/>
    </xf>
    <xf numFmtId="0" fontId="51" fillId="0" borderId="42" xfId="3" applyNumberFormat="1" applyFont="1" applyFill="1" applyBorder="1" applyAlignment="1" applyProtection="1">
      <alignment horizontal="left" vertical="center" shrinkToFit="1"/>
      <protection hidden="1"/>
    </xf>
    <xf numFmtId="0" fontId="51" fillId="0" borderId="17" xfId="3" applyNumberFormat="1" applyFont="1" applyFill="1" applyBorder="1" applyAlignment="1" applyProtection="1">
      <alignment horizontal="left" vertical="center" shrinkToFit="1"/>
      <protection hidden="1"/>
    </xf>
    <xf numFmtId="0" fontId="51" fillId="0" borderId="18" xfId="3" applyNumberFormat="1" applyFont="1" applyFill="1" applyBorder="1" applyAlignment="1" applyProtection="1">
      <alignment horizontal="left" vertical="center" shrinkToFit="1"/>
      <protection hidden="1"/>
    </xf>
    <xf numFmtId="0" fontId="51" fillId="0" borderId="19" xfId="3" applyNumberFormat="1" applyFont="1" applyFill="1" applyBorder="1" applyAlignment="1" applyProtection="1">
      <alignment horizontal="left" vertical="center" shrinkToFit="1"/>
      <protection hidden="1"/>
    </xf>
    <xf numFmtId="0" fontId="42" fillId="0" borderId="0" xfId="3" applyFont="1" applyFill="1" applyBorder="1" applyAlignment="1" applyProtection="1">
      <alignment horizontal="right"/>
      <protection hidden="1"/>
    </xf>
    <xf numFmtId="0" fontId="42" fillId="0" borderId="58" xfId="3" applyFont="1" applyFill="1" applyBorder="1" applyAlignment="1" applyProtection="1">
      <alignment horizontal="right"/>
      <protection hidden="1"/>
    </xf>
    <xf numFmtId="0" fontId="40" fillId="0" borderId="101" xfId="3" applyFont="1" applyFill="1" applyBorder="1" applyAlignment="1" applyProtection="1">
      <alignment horizontal="center" vertical="center"/>
      <protection hidden="1"/>
    </xf>
    <xf numFmtId="0" fontId="40" fillId="0" borderId="18" xfId="3" applyFont="1" applyFill="1" applyBorder="1" applyAlignment="1" applyProtection="1">
      <alignment horizontal="center" vertical="center"/>
      <protection hidden="1"/>
    </xf>
    <xf numFmtId="0" fontId="61" fillId="0" borderId="41" xfId="3" applyNumberFormat="1" applyFont="1" applyFill="1" applyBorder="1" applyAlignment="1" applyProtection="1">
      <alignment horizontal="left" vertical="center" wrapText="1"/>
      <protection hidden="1"/>
    </xf>
    <xf numFmtId="0" fontId="61" fillId="0" borderId="0" xfId="3" applyNumberFormat="1" applyFont="1" applyFill="1" applyBorder="1" applyAlignment="1" applyProtection="1">
      <alignment horizontal="left" vertical="center" wrapText="1"/>
      <protection hidden="1"/>
    </xf>
    <xf numFmtId="0" fontId="61" fillId="0" borderId="17" xfId="3" applyNumberFormat="1" applyFont="1" applyFill="1" applyBorder="1" applyAlignment="1" applyProtection="1">
      <alignment horizontal="left" vertical="center" wrapText="1"/>
      <protection hidden="1"/>
    </xf>
    <xf numFmtId="0" fontId="61" fillId="0" borderId="18" xfId="3" applyNumberFormat="1" applyFont="1" applyFill="1" applyBorder="1" applyAlignment="1" applyProtection="1">
      <alignment horizontal="left" vertical="center" wrapText="1"/>
      <protection hidden="1"/>
    </xf>
    <xf numFmtId="0" fontId="43" fillId="0" borderId="0" xfId="3" applyFont="1" applyFill="1" applyBorder="1" applyAlignment="1" applyProtection="1">
      <alignment horizontal="left" vertical="center"/>
      <protection hidden="1"/>
    </xf>
    <xf numFmtId="0" fontId="43" fillId="0" borderId="42" xfId="3" applyFont="1" applyFill="1" applyBorder="1" applyAlignment="1" applyProtection="1">
      <alignment horizontal="left" vertical="center"/>
      <protection hidden="1"/>
    </xf>
    <xf numFmtId="0" fontId="43" fillId="0" borderId="18" xfId="3" applyFont="1" applyFill="1" applyBorder="1" applyAlignment="1" applyProtection="1">
      <alignment horizontal="left" vertical="center"/>
      <protection hidden="1"/>
    </xf>
    <xf numFmtId="0" fontId="43" fillId="0" borderId="19" xfId="3" applyFont="1" applyFill="1" applyBorder="1" applyAlignment="1" applyProtection="1">
      <alignment horizontal="left" vertical="center"/>
      <protection hidden="1"/>
    </xf>
    <xf numFmtId="0" fontId="44" fillId="0" borderId="57" xfId="3" applyFont="1" applyFill="1" applyBorder="1" applyAlignment="1" applyProtection="1">
      <alignment vertical="center"/>
      <protection hidden="1"/>
    </xf>
    <xf numFmtId="0" fontId="44" fillId="0" borderId="0" xfId="3" applyFont="1" applyFill="1" applyBorder="1" applyAlignment="1" applyProtection="1">
      <alignment vertical="center"/>
      <protection hidden="1"/>
    </xf>
    <xf numFmtId="0" fontId="44" fillId="0" borderId="101" xfId="3" applyFont="1" applyFill="1" applyBorder="1" applyAlignment="1" applyProtection="1">
      <alignment vertical="center"/>
      <protection hidden="1"/>
    </xf>
    <xf numFmtId="0" fontId="44" fillId="0" borderId="18" xfId="3" applyFont="1" applyFill="1" applyBorder="1" applyAlignment="1" applyProtection="1">
      <alignment vertical="center"/>
      <protection hidden="1"/>
    </xf>
    <xf numFmtId="0" fontId="36" fillId="0" borderId="38" xfId="3" applyFont="1" applyFill="1" applyBorder="1" applyAlignment="1" applyProtection="1">
      <alignment horizontal="distributed" vertical="center" wrapText="1"/>
      <protection hidden="1"/>
    </xf>
    <xf numFmtId="0" fontId="36" fillId="0" borderId="39" xfId="3" applyFont="1" applyFill="1" applyBorder="1" applyAlignment="1" applyProtection="1">
      <alignment horizontal="distributed" vertical="center" wrapText="1"/>
      <protection hidden="1"/>
    </xf>
    <xf numFmtId="0" fontId="36" fillId="0" borderId="40" xfId="3" applyFont="1" applyFill="1" applyBorder="1" applyAlignment="1" applyProtection="1">
      <alignment horizontal="distributed" vertical="center" wrapText="1"/>
      <protection hidden="1"/>
    </xf>
    <xf numFmtId="0" fontId="36" fillId="0" borderId="41" xfId="3" applyFont="1" applyFill="1" applyBorder="1" applyAlignment="1" applyProtection="1">
      <alignment horizontal="distributed" vertical="center" wrapText="1"/>
      <protection hidden="1"/>
    </xf>
    <xf numFmtId="0" fontId="36" fillId="0" borderId="0" xfId="3" applyFont="1" applyFill="1" applyBorder="1" applyAlignment="1" applyProtection="1">
      <alignment horizontal="distributed" vertical="center" wrapText="1"/>
      <protection hidden="1"/>
    </xf>
    <xf numFmtId="0" fontId="36" fillId="0" borderId="42" xfId="3" applyFont="1" applyFill="1" applyBorder="1" applyAlignment="1" applyProtection="1">
      <alignment horizontal="distributed" vertical="center" wrapText="1"/>
      <protection hidden="1"/>
    </xf>
    <xf numFmtId="0" fontId="36" fillId="0" borderId="17" xfId="3" applyFont="1" applyFill="1" applyBorder="1" applyAlignment="1" applyProtection="1">
      <alignment horizontal="distributed" vertical="center" wrapText="1"/>
      <protection hidden="1"/>
    </xf>
    <xf numFmtId="0" fontId="36" fillId="0" borderId="18" xfId="3" applyFont="1" applyFill="1" applyBorder="1" applyAlignment="1" applyProtection="1">
      <alignment horizontal="distributed" vertical="center" wrapText="1"/>
      <protection hidden="1"/>
    </xf>
    <xf numFmtId="0" fontId="36" fillId="0" borderId="19" xfId="3" applyFont="1" applyFill="1" applyBorder="1" applyAlignment="1" applyProtection="1">
      <alignment horizontal="distributed" vertical="center" wrapText="1"/>
      <protection hidden="1"/>
    </xf>
    <xf numFmtId="0" fontId="36" fillId="0" borderId="38" xfId="3" applyFont="1" applyFill="1" applyBorder="1" applyAlignment="1" applyProtection="1">
      <alignment horizontal="distributed" vertical="center"/>
      <protection hidden="1"/>
    </xf>
    <xf numFmtId="0" fontId="36" fillId="0" borderId="39" xfId="3" applyFont="1" applyFill="1" applyBorder="1" applyAlignment="1" applyProtection="1">
      <alignment horizontal="distributed" vertical="center"/>
      <protection hidden="1"/>
    </xf>
    <xf numFmtId="0" fontId="36" fillId="0" borderId="40" xfId="3" applyFont="1" applyFill="1" applyBorder="1" applyAlignment="1" applyProtection="1">
      <alignment horizontal="distributed" vertical="center"/>
      <protection hidden="1"/>
    </xf>
    <xf numFmtId="0" fontId="36" fillId="0" borderId="41" xfId="3" applyFont="1" applyFill="1" applyBorder="1" applyAlignment="1" applyProtection="1">
      <alignment horizontal="distributed" vertical="center"/>
      <protection hidden="1"/>
    </xf>
    <xf numFmtId="0" fontId="36" fillId="0" borderId="0" xfId="3" applyFont="1" applyFill="1" applyBorder="1" applyAlignment="1" applyProtection="1">
      <alignment horizontal="distributed" vertical="center"/>
      <protection hidden="1"/>
    </xf>
    <xf numFmtId="0" fontId="36" fillId="0" borderId="42" xfId="3" applyFont="1" applyFill="1" applyBorder="1" applyAlignment="1" applyProtection="1">
      <alignment horizontal="distributed" vertical="center"/>
      <protection hidden="1"/>
    </xf>
    <xf numFmtId="0" fontId="36" fillId="0" borderId="17" xfId="3" applyFont="1" applyFill="1" applyBorder="1" applyAlignment="1" applyProtection="1">
      <alignment horizontal="distributed" vertical="center"/>
      <protection hidden="1"/>
    </xf>
    <xf numFmtId="0" fontId="36" fillId="0" borderId="18" xfId="3" applyFont="1" applyFill="1" applyBorder="1" applyAlignment="1" applyProtection="1">
      <alignment horizontal="distributed" vertical="center"/>
      <protection hidden="1"/>
    </xf>
    <xf numFmtId="0" fontId="36" fillId="0" borderId="19" xfId="3" applyFont="1" applyFill="1" applyBorder="1" applyAlignment="1" applyProtection="1">
      <alignment horizontal="distributed" vertical="center"/>
      <protection hidden="1"/>
    </xf>
    <xf numFmtId="0" fontId="36" fillId="0" borderId="54" xfId="3" applyFont="1" applyFill="1" applyBorder="1" applyAlignment="1" applyProtection="1">
      <alignment horizontal="distributed" vertical="center"/>
      <protection hidden="1"/>
    </xf>
    <xf numFmtId="0" fontId="36" fillId="0" borderId="55" xfId="3" applyFont="1" applyFill="1" applyBorder="1" applyAlignment="1" applyProtection="1">
      <alignment horizontal="distributed" vertical="center"/>
      <protection hidden="1"/>
    </xf>
    <xf numFmtId="0" fontId="36" fillId="0" borderId="97" xfId="3" applyFont="1" applyFill="1" applyBorder="1" applyAlignment="1" applyProtection="1">
      <alignment horizontal="distributed" vertical="center"/>
      <protection hidden="1"/>
    </xf>
    <xf numFmtId="0" fontId="36" fillId="0" borderId="57" xfId="3" applyFont="1" applyFill="1" applyBorder="1" applyAlignment="1" applyProtection="1">
      <alignment horizontal="distributed" vertical="center"/>
      <protection hidden="1"/>
    </xf>
    <xf numFmtId="0" fontId="36" fillId="0" borderId="101" xfId="3" applyFont="1" applyFill="1" applyBorder="1" applyAlignment="1" applyProtection="1">
      <alignment horizontal="distributed" vertical="center"/>
      <protection hidden="1"/>
    </xf>
    <xf numFmtId="0" fontId="92" fillId="0" borderId="55" xfId="3" applyNumberFormat="1" applyFont="1" applyFill="1" applyBorder="1" applyAlignment="1" applyProtection="1">
      <alignment horizontal="center" vertical="center"/>
      <protection hidden="1"/>
    </xf>
    <xf numFmtId="0" fontId="92" fillId="0" borderId="56" xfId="3" applyNumberFormat="1" applyFont="1" applyFill="1" applyBorder="1" applyAlignment="1" applyProtection="1">
      <alignment horizontal="center" vertical="center"/>
      <protection hidden="1"/>
    </xf>
    <xf numFmtId="0" fontId="36" fillId="0" borderId="10" xfId="3" applyFont="1" applyFill="1" applyBorder="1" applyAlignment="1" applyProtection="1">
      <alignment horizontal="center" vertical="center" wrapText="1"/>
      <protection hidden="1"/>
    </xf>
    <xf numFmtId="0" fontId="36" fillId="0" borderId="22" xfId="3" applyFont="1" applyFill="1" applyBorder="1" applyAlignment="1" applyProtection="1">
      <alignment horizontal="center" vertical="center" wrapText="1"/>
      <protection hidden="1"/>
    </xf>
    <xf numFmtId="0" fontId="36" fillId="0" borderId="23" xfId="3" applyFont="1" applyFill="1" applyBorder="1" applyAlignment="1" applyProtection="1">
      <alignment horizontal="center" vertical="center" wrapText="1"/>
      <protection hidden="1"/>
    </xf>
    <xf numFmtId="177" fontId="61" fillId="0" borderId="3" xfId="3" applyNumberFormat="1" applyFont="1" applyFill="1" applyBorder="1" applyAlignment="1" applyProtection="1">
      <alignment horizontal="center" vertical="center"/>
      <protection hidden="1"/>
    </xf>
    <xf numFmtId="177" fontId="61" fillId="0" borderId="23" xfId="3" applyNumberFormat="1" applyFont="1" applyFill="1" applyBorder="1" applyAlignment="1" applyProtection="1">
      <alignment horizontal="center" vertical="center"/>
      <protection hidden="1"/>
    </xf>
    <xf numFmtId="0" fontId="36" fillId="0" borderId="3" xfId="3" applyNumberFormat="1" applyFont="1" applyFill="1" applyBorder="1" applyAlignment="1" applyProtection="1">
      <alignment horizontal="center" vertical="center" wrapText="1"/>
      <protection hidden="1"/>
    </xf>
    <xf numFmtId="0" fontId="36" fillId="0" borderId="23" xfId="3" applyNumberFormat="1" applyFont="1" applyFill="1" applyBorder="1" applyAlignment="1" applyProtection="1">
      <alignment horizontal="center" vertical="center" wrapText="1"/>
      <protection hidden="1"/>
    </xf>
    <xf numFmtId="0" fontId="77" fillId="0" borderId="3" xfId="3" applyNumberFormat="1" applyFont="1" applyFill="1" applyBorder="1" applyAlignment="1" applyProtection="1">
      <alignment horizontal="center" vertical="center" shrinkToFit="1"/>
      <protection hidden="1"/>
    </xf>
    <xf numFmtId="0" fontId="77" fillId="0" borderId="23" xfId="3" applyNumberFormat="1" applyFont="1" applyFill="1" applyBorder="1" applyAlignment="1" applyProtection="1">
      <alignment horizontal="center" vertical="center" shrinkToFit="1"/>
      <protection hidden="1"/>
    </xf>
    <xf numFmtId="0" fontId="50" fillId="0" borderId="3" xfId="3" applyFont="1" applyFill="1" applyBorder="1" applyAlignment="1" applyProtection="1">
      <alignment horizontal="center" vertical="center"/>
      <protection hidden="1"/>
    </xf>
    <xf numFmtId="0" fontId="50" fillId="0" borderId="23" xfId="3" applyFont="1" applyFill="1" applyBorder="1" applyAlignment="1" applyProtection="1">
      <alignment horizontal="center" vertical="center"/>
      <protection hidden="1"/>
    </xf>
    <xf numFmtId="0" fontId="74" fillId="0" borderId="3" xfId="3" applyFont="1" applyFill="1" applyBorder="1" applyAlignment="1" applyProtection="1">
      <alignment horizontal="center" vertical="center" shrinkToFit="1"/>
      <protection hidden="1"/>
    </xf>
    <xf numFmtId="0" fontId="74" fillId="0" borderId="23" xfId="3" applyFont="1" applyFill="1" applyBorder="1" applyAlignment="1" applyProtection="1">
      <alignment horizontal="center" vertical="center" shrinkToFit="1"/>
      <protection hidden="1"/>
    </xf>
    <xf numFmtId="0" fontId="42" fillId="0" borderId="102" xfId="3" applyNumberFormat="1" applyFont="1" applyFill="1" applyBorder="1" applyAlignment="1" applyProtection="1">
      <alignment horizontal="center" vertical="center"/>
      <protection hidden="1"/>
    </xf>
    <xf numFmtId="0" fontId="42" fillId="0" borderId="103" xfId="3" applyNumberFormat="1" applyFont="1" applyFill="1" applyBorder="1" applyAlignment="1" applyProtection="1">
      <alignment horizontal="center" vertical="center"/>
      <protection hidden="1"/>
    </xf>
    <xf numFmtId="0" fontId="42" fillId="0" borderId="53" xfId="3" applyNumberFormat="1" applyFont="1" applyFill="1" applyBorder="1" applyAlignment="1" applyProtection="1">
      <alignment horizontal="center" vertical="center"/>
      <protection hidden="1"/>
    </xf>
    <xf numFmtId="0" fontId="42" fillId="0" borderId="104" xfId="3" applyNumberFormat="1" applyFont="1" applyFill="1" applyBorder="1" applyAlignment="1" applyProtection="1">
      <alignment horizontal="center" vertical="center"/>
      <protection hidden="1"/>
    </xf>
    <xf numFmtId="0" fontId="42" fillId="0" borderId="105" xfId="3" applyNumberFormat="1" applyFont="1" applyFill="1" applyBorder="1" applyAlignment="1" applyProtection="1">
      <alignment horizontal="center" vertical="center"/>
      <protection hidden="1"/>
    </xf>
    <xf numFmtId="0" fontId="42" fillId="0" borderId="106" xfId="3" applyNumberFormat="1" applyFont="1" applyFill="1" applyBorder="1" applyAlignment="1" applyProtection="1">
      <alignment horizontal="center" vertical="center"/>
      <protection hidden="1"/>
    </xf>
    <xf numFmtId="0" fontId="37" fillId="0" borderId="128" xfId="3" applyNumberFormat="1" applyFont="1" applyFill="1" applyBorder="1" applyAlignment="1" applyProtection="1">
      <alignment horizontal="center" vertical="center"/>
      <protection hidden="1"/>
    </xf>
    <xf numFmtId="0" fontId="37" fillId="0" borderId="145" xfId="3" applyNumberFormat="1" applyFont="1" applyFill="1" applyBorder="1" applyAlignment="1" applyProtection="1">
      <alignment horizontal="center" vertical="center"/>
      <protection hidden="1"/>
    </xf>
    <xf numFmtId="0" fontId="37" fillId="0" borderId="153" xfId="3" applyNumberFormat="1" applyFont="1" applyFill="1" applyBorder="1" applyAlignment="1" applyProtection="1">
      <alignment horizontal="center" vertical="center"/>
      <protection hidden="1"/>
    </xf>
    <xf numFmtId="0" fontId="37" fillId="0" borderId="129" xfId="3" applyNumberFormat="1" applyFont="1" applyFill="1" applyBorder="1" applyAlignment="1" applyProtection="1">
      <alignment horizontal="center" vertical="center"/>
      <protection hidden="1"/>
    </xf>
    <xf numFmtId="0" fontId="37" fillId="0" borderId="146" xfId="3" applyNumberFormat="1" applyFont="1" applyFill="1" applyBorder="1" applyAlignment="1" applyProtection="1">
      <alignment horizontal="center" vertical="center"/>
      <protection hidden="1"/>
    </xf>
    <xf numFmtId="0" fontId="37" fillId="0" borderId="154" xfId="3" applyNumberFormat="1" applyFont="1" applyFill="1" applyBorder="1" applyAlignment="1" applyProtection="1">
      <alignment horizontal="center" vertical="center"/>
      <protection hidden="1"/>
    </xf>
    <xf numFmtId="0" fontId="61" fillId="0" borderId="38" xfId="3" applyNumberFormat="1" applyFont="1" applyFill="1" applyBorder="1" applyAlignment="1" applyProtection="1">
      <alignment horizontal="center" vertical="center"/>
      <protection hidden="1"/>
    </xf>
    <xf numFmtId="0" fontId="61" fillId="0" borderId="39" xfId="3" applyNumberFormat="1" applyFont="1" applyFill="1" applyBorder="1" applyAlignment="1" applyProtection="1">
      <alignment horizontal="center" vertical="center"/>
      <protection hidden="1"/>
    </xf>
    <xf numFmtId="0" fontId="61" fillId="0" borderId="41" xfId="3" applyNumberFormat="1" applyFont="1" applyFill="1" applyBorder="1" applyAlignment="1" applyProtection="1">
      <alignment horizontal="center" vertical="center"/>
      <protection hidden="1"/>
    </xf>
    <xf numFmtId="0" fontId="61" fillId="0" borderId="0" xfId="3" applyNumberFormat="1" applyFont="1" applyFill="1" applyBorder="1" applyAlignment="1" applyProtection="1">
      <alignment horizontal="center" vertical="center"/>
      <protection hidden="1"/>
    </xf>
    <xf numFmtId="0" fontId="61" fillId="0" borderId="17" xfId="3" applyNumberFormat="1" applyFont="1" applyFill="1" applyBorder="1" applyAlignment="1" applyProtection="1">
      <alignment horizontal="center" vertical="center"/>
      <protection hidden="1"/>
    </xf>
    <xf numFmtId="0" fontId="61" fillId="0" borderId="18" xfId="3" applyNumberFormat="1" applyFont="1" applyFill="1" applyBorder="1" applyAlignment="1" applyProtection="1">
      <alignment horizontal="center" vertical="center"/>
      <protection hidden="1"/>
    </xf>
    <xf numFmtId="0" fontId="37" fillId="0" borderId="182" xfId="3" applyNumberFormat="1" applyFont="1" applyFill="1" applyBorder="1" applyAlignment="1" applyProtection="1">
      <alignment horizontal="center" vertical="center"/>
      <protection hidden="1"/>
    </xf>
    <xf numFmtId="0" fontId="37" fillId="0" borderId="183" xfId="3" applyNumberFormat="1" applyFont="1" applyFill="1" applyBorder="1" applyAlignment="1" applyProtection="1">
      <alignment horizontal="center" vertical="center"/>
      <protection hidden="1"/>
    </xf>
    <xf numFmtId="0" fontId="37" fillId="0" borderId="184" xfId="3" applyNumberFormat="1" applyFont="1" applyFill="1" applyBorder="1" applyAlignment="1" applyProtection="1">
      <alignment horizontal="center" vertical="center"/>
      <protection hidden="1"/>
    </xf>
    <xf numFmtId="0" fontId="61" fillId="0" borderId="92" xfId="3" applyNumberFormat="1" applyFont="1" applyFill="1" applyBorder="1" applyAlignment="1" applyProtection="1">
      <alignment horizontal="center" vertical="center"/>
      <protection hidden="1"/>
    </xf>
    <xf numFmtId="0" fontId="61" fillId="0" borderId="58" xfId="3" applyNumberFormat="1" applyFont="1" applyFill="1" applyBorder="1" applyAlignment="1" applyProtection="1">
      <alignment horizontal="center" vertical="center"/>
      <protection hidden="1"/>
    </xf>
    <xf numFmtId="0" fontId="61" fillId="0" borderId="20" xfId="3" applyNumberFormat="1" applyFont="1" applyFill="1" applyBorder="1" applyAlignment="1" applyProtection="1">
      <alignment horizontal="center" vertical="center"/>
      <protection hidden="1"/>
    </xf>
    <xf numFmtId="0" fontId="47" fillId="0" borderId="40" xfId="3" applyFont="1" applyFill="1" applyBorder="1" applyAlignment="1" applyProtection="1">
      <alignment horizontal="center" vertical="top"/>
      <protection hidden="1"/>
    </xf>
    <xf numFmtId="0" fontId="47" fillId="0" borderId="42" xfId="3" applyFont="1" applyFill="1" applyBorder="1" applyAlignment="1" applyProtection="1">
      <alignment horizontal="center" vertical="top"/>
      <protection hidden="1"/>
    </xf>
    <xf numFmtId="0" fontId="47" fillId="0" borderId="19" xfId="3" applyFont="1" applyFill="1" applyBorder="1" applyAlignment="1" applyProtection="1">
      <alignment horizontal="center" vertical="top"/>
      <protection hidden="1"/>
    </xf>
    <xf numFmtId="38" fontId="51" fillId="0" borderId="38" xfId="3" applyNumberFormat="1" applyFont="1" applyFill="1" applyBorder="1" applyAlignment="1" applyProtection="1">
      <alignment horizontal="right" vertical="center" shrinkToFit="1"/>
      <protection hidden="1"/>
    </xf>
    <xf numFmtId="0" fontId="51" fillId="0" borderId="39" xfId="3" applyNumberFormat="1" applyFont="1" applyFill="1" applyBorder="1" applyAlignment="1" applyProtection="1">
      <alignment horizontal="right" vertical="center" shrinkToFit="1"/>
      <protection hidden="1"/>
    </xf>
    <xf numFmtId="0" fontId="51" fillId="0" borderId="41" xfId="3" applyNumberFormat="1" applyFont="1" applyFill="1" applyBorder="1" applyAlignment="1" applyProtection="1">
      <alignment horizontal="right" vertical="center" shrinkToFit="1"/>
      <protection hidden="1"/>
    </xf>
    <xf numFmtId="0" fontId="51" fillId="0" borderId="0" xfId="3" applyNumberFormat="1" applyFont="1" applyFill="1" applyBorder="1" applyAlignment="1" applyProtection="1">
      <alignment horizontal="right" vertical="center" shrinkToFit="1"/>
      <protection hidden="1"/>
    </xf>
    <xf numFmtId="0" fontId="47" fillId="0" borderId="92" xfId="3" applyFont="1" applyFill="1" applyBorder="1" applyAlignment="1" applyProtection="1">
      <alignment horizontal="center" vertical="top"/>
      <protection hidden="1"/>
    </xf>
    <xf numFmtId="0" fontId="47" fillId="0" borderId="58" xfId="3" applyFont="1" applyFill="1" applyBorder="1" applyAlignment="1" applyProtection="1">
      <alignment horizontal="center" vertical="top"/>
      <protection hidden="1"/>
    </xf>
    <xf numFmtId="0" fontId="40" fillId="0" borderId="96" xfId="3" applyFont="1" applyFill="1" applyBorder="1" applyAlignment="1" applyProtection="1">
      <alignment horizontal="center" vertical="center"/>
      <protection hidden="1"/>
    </xf>
    <xf numFmtId="0" fontId="40" fillId="0" borderId="41" xfId="3" applyFont="1" applyFill="1" applyBorder="1" applyAlignment="1" applyProtection="1">
      <alignment horizontal="center" vertical="center"/>
      <protection hidden="1"/>
    </xf>
    <xf numFmtId="0" fontId="40" fillId="0" borderId="17" xfId="3" applyFont="1" applyFill="1" applyBorder="1" applyAlignment="1" applyProtection="1">
      <alignment horizontal="center" vertical="center"/>
      <protection hidden="1"/>
    </xf>
    <xf numFmtId="0" fontId="40" fillId="0" borderId="19" xfId="3" applyFont="1" applyFill="1" applyBorder="1" applyAlignment="1" applyProtection="1">
      <alignment horizontal="center" vertical="center"/>
      <protection hidden="1"/>
    </xf>
    <xf numFmtId="0" fontId="51" fillId="0" borderId="17" xfId="3" applyNumberFormat="1" applyFont="1" applyFill="1" applyBorder="1" applyAlignment="1" applyProtection="1">
      <alignment horizontal="right" vertical="center" shrinkToFit="1"/>
      <protection hidden="1"/>
    </xf>
    <xf numFmtId="0" fontId="51" fillId="0" borderId="18" xfId="3" applyNumberFormat="1" applyFont="1" applyFill="1" applyBorder="1" applyAlignment="1" applyProtection="1">
      <alignment horizontal="right" vertical="center" shrinkToFit="1"/>
      <protection hidden="1"/>
    </xf>
    <xf numFmtId="0" fontId="54" fillId="0" borderId="40" xfId="3" applyFont="1" applyFill="1" applyBorder="1" applyAlignment="1" applyProtection="1">
      <alignment horizontal="center" vertical="top"/>
      <protection hidden="1"/>
    </xf>
    <xf numFmtId="0" fontId="54" fillId="0" borderId="42" xfId="3" applyFont="1" applyFill="1" applyBorder="1" applyAlignment="1" applyProtection="1">
      <alignment horizontal="center" vertical="top"/>
      <protection hidden="1"/>
    </xf>
    <xf numFmtId="0" fontId="54" fillId="0" borderId="19" xfId="3" applyFont="1" applyFill="1" applyBorder="1" applyAlignment="1" applyProtection="1">
      <alignment horizontal="center" vertical="top"/>
      <protection hidden="1"/>
    </xf>
    <xf numFmtId="0" fontId="37" fillId="0" borderId="0" xfId="3" applyFont="1" applyFill="1" applyBorder="1" applyAlignment="1" applyProtection="1">
      <alignment horizontal="left" vertical="top" wrapText="1"/>
      <protection hidden="1"/>
    </xf>
    <xf numFmtId="0" fontId="37" fillId="0" borderId="18" xfId="3" applyFont="1" applyFill="1" applyBorder="1" applyAlignment="1" applyProtection="1">
      <alignment horizontal="left" vertical="top"/>
      <protection hidden="1"/>
    </xf>
    <xf numFmtId="0" fontId="37" fillId="0" borderId="19" xfId="3" applyFont="1" applyFill="1" applyBorder="1" applyAlignment="1" applyProtection="1">
      <alignment horizontal="left" vertical="top"/>
      <protection hidden="1"/>
    </xf>
    <xf numFmtId="0" fontId="37" fillId="0" borderId="92" xfId="3" applyFont="1" applyFill="1" applyBorder="1" applyAlignment="1" applyProtection="1">
      <alignment horizontal="left" vertical="top"/>
      <protection hidden="1"/>
    </xf>
    <xf numFmtId="0" fontId="37" fillId="0" borderId="58" xfId="3" applyFont="1" applyFill="1" applyBorder="1" applyAlignment="1" applyProtection="1">
      <alignment horizontal="left" vertical="top"/>
      <protection hidden="1"/>
    </xf>
    <xf numFmtId="38" fontId="29" fillId="0" borderId="4" xfId="3" applyNumberFormat="1" applyFont="1" applyFill="1" applyBorder="1" applyAlignment="1" applyProtection="1">
      <alignment horizontal="right" vertical="center"/>
      <protection hidden="1"/>
    </xf>
    <xf numFmtId="0" fontId="37" fillId="0" borderId="178" xfId="3" applyNumberFormat="1" applyFont="1" applyFill="1" applyBorder="1" applyAlignment="1" applyProtection="1">
      <alignment horizontal="center" vertical="center"/>
      <protection hidden="1"/>
    </xf>
    <xf numFmtId="0" fontId="37" fillId="0" borderId="181" xfId="3" applyNumberFormat="1" applyFont="1" applyFill="1" applyBorder="1" applyAlignment="1" applyProtection="1">
      <alignment horizontal="center" vertical="center"/>
      <protection hidden="1"/>
    </xf>
    <xf numFmtId="0" fontId="37" fillId="0" borderId="176" xfId="3" applyNumberFormat="1" applyFont="1" applyFill="1" applyBorder="1" applyAlignment="1" applyProtection="1">
      <alignment horizontal="center" vertical="center"/>
      <protection hidden="1"/>
    </xf>
    <xf numFmtId="0" fontId="36" fillId="0" borderId="41" xfId="3" applyFont="1" applyFill="1" applyBorder="1" applyAlignment="1" applyProtection="1">
      <alignment horizontal="center" vertical="top"/>
      <protection hidden="1"/>
    </xf>
    <xf numFmtId="0" fontId="36" fillId="0" borderId="0" xfId="3" applyFont="1" applyFill="1" applyBorder="1" applyAlignment="1" applyProtection="1">
      <alignment horizontal="center" vertical="top"/>
      <protection hidden="1"/>
    </xf>
    <xf numFmtId="0" fontId="61" fillId="0" borderId="41" xfId="3" applyFont="1" applyFill="1" applyBorder="1" applyAlignment="1" applyProtection="1">
      <alignment horizontal="center" vertical="top" shrinkToFit="1"/>
      <protection hidden="1"/>
    </xf>
    <xf numFmtId="0" fontId="61" fillId="0" borderId="0" xfId="3" applyFont="1" applyFill="1" applyBorder="1" applyAlignment="1" applyProtection="1">
      <alignment horizontal="center" vertical="top" shrinkToFit="1"/>
      <protection hidden="1"/>
    </xf>
    <xf numFmtId="0" fontId="61" fillId="0" borderId="58" xfId="3" applyFont="1" applyFill="1" applyBorder="1" applyAlignment="1" applyProtection="1">
      <alignment horizontal="center" vertical="top" shrinkToFit="1"/>
      <protection hidden="1"/>
    </xf>
    <xf numFmtId="0" fontId="61" fillId="0" borderId="17" xfId="3" applyFont="1" applyFill="1" applyBorder="1" applyAlignment="1" applyProtection="1">
      <alignment horizontal="center" vertical="top" shrinkToFit="1"/>
      <protection hidden="1"/>
    </xf>
    <xf numFmtId="0" fontId="61" fillId="0" borderId="18" xfId="3" applyFont="1" applyFill="1" applyBorder="1" applyAlignment="1" applyProtection="1">
      <alignment horizontal="center" vertical="top" shrinkToFit="1"/>
      <protection hidden="1"/>
    </xf>
    <xf numFmtId="0" fontId="61" fillId="0" borderId="20" xfId="3" applyFont="1" applyFill="1" applyBorder="1" applyAlignment="1" applyProtection="1">
      <alignment horizontal="center" vertical="top" shrinkToFit="1"/>
      <protection hidden="1"/>
    </xf>
    <xf numFmtId="0" fontId="54" fillId="0" borderId="92" xfId="3" applyFont="1" applyFill="1" applyBorder="1" applyAlignment="1" applyProtection="1">
      <alignment horizontal="center" vertical="top"/>
      <protection hidden="1"/>
    </xf>
    <xf numFmtId="0" fontId="54" fillId="0" borderId="58" xfId="3" applyFont="1" applyFill="1" applyBorder="1" applyAlignment="1" applyProtection="1">
      <alignment horizontal="center" vertical="top"/>
      <protection hidden="1"/>
    </xf>
    <xf numFmtId="0" fontId="45" fillId="0" borderId="39" xfId="3" applyNumberFormat="1" applyFont="1" applyFill="1" applyBorder="1" applyAlignment="1" applyProtection="1">
      <alignment horizontal="center" vertical="center"/>
      <protection hidden="1"/>
    </xf>
    <xf numFmtId="0" fontId="45" fillId="0" borderId="0" xfId="3" applyNumberFormat="1" applyFont="1" applyFill="1" applyBorder="1" applyAlignment="1" applyProtection="1">
      <alignment horizontal="center" vertical="center"/>
      <protection hidden="1"/>
    </xf>
    <xf numFmtId="0" fontId="45" fillId="0" borderId="18" xfId="3" applyNumberFormat="1" applyFont="1" applyFill="1" applyBorder="1" applyAlignment="1" applyProtection="1">
      <alignment horizontal="center" vertical="center"/>
      <protection hidden="1"/>
    </xf>
    <xf numFmtId="38" fontId="53" fillId="0" borderId="4" xfId="3" applyNumberFormat="1" applyFont="1" applyFill="1" applyBorder="1" applyAlignment="1" applyProtection="1">
      <alignment horizontal="right" vertical="center"/>
      <protection hidden="1"/>
    </xf>
    <xf numFmtId="0" fontId="53" fillId="0" borderId="4" xfId="3" applyNumberFormat="1" applyFont="1" applyFill="1" applyBorder="1" applyAlignment="1" applyProtection="1">
      <alignment horizontal="right" vertical="center"/>
      <protection hidden="1"/>
    </xf>
    <xf numFmtId="0" fontId="55" fillId="0" borderId="38" xfId="3" applyNumberFormat="1" applyFont="1" applyFill="1" applyBorder="1" applyAlignment="1" applyProtection="1">
      <alignment horizontal="center" vertical="top"/>
      <protection hidden="1"/>
    </xf>
    <xf numFmtId="0" fontId="55" fillId="0" borderId="39" xfId="3" applyNumberFormat="1" applyFont="1" applyFill="1" applyBorder="1" applyAlignment="1" applyProtection="1">
      <alignment horizontal="center" vertical="top"/>
      <protection hidden="1"/>
    </xf>
    <xf numFmtId="0" fontId="55" fillId="0" borderId="41" xfId="3" applyNumberFormat="1" applyFont="1" applyFill="1" applyBorder="1" applyAlignment="1" applyProtection="1">
      <alignment horizontal="center" vertical="top"/>
      <protection hidden="1"/>
    </xf>
    <xf numFmtId="0" fontId="55" fillId="0" borderId="0" xfId="3" applyNumberFormat="1" applyFont="1" applyFill="1" applyBorder="1" applyAlignment="1" applyProtection="1">
      <alignment horizontal="center" vertical="top"/>
      <protection hidden="1"/>
    </xf>
    <xf numFmtId="0" fontId="55" fillId="0" borderId="17" xfId="3" applyNumberFormat="1" applyFont="1" applyFill="1" applyBorder="1" applyAlignment="1" applyProtection="1">
      <alignment horizontal="center" vertical="top"/>
      <protection hidden="1"/>
    </xf>
    <xf numFmtId="0" fontId="55" fillId="0" borderId="18" xfId="3" applyNumberFormat="1" applyFont="1" applyFill="1" applyBorder="1" applyAlignment="1" applyProtection="1">
      <alignment horizontal="center" vertical="top"/>
      <protection hidden="1"/>
    </xf>
    <xf numFmtId="0" fontId="37" fillId="0" borderId="8" xfId="3" applyFont="1" applyFill="1" applyBorder="1" applyAlignment="1" applyProtection="1">
      <alignment horizontal="center" vertical="center"/>
      <protection hidden="1"/>
    </xf>
    <xf numFmtId="0" fontId="37" fillId="0" borderId="3" xfId="3" applyFont="1" applyFill="1" applyBorder="1" applyAlignment="1" applyProtection="1">
      <alignment horizontal="center" vertical="center"/>
      <protection hidden="1"/>
    </xf>
    <xf numFmtId="0" fontId="37" fillId="0" borderId="96" xfId="3" applyFont="1" applyFill="1" applyBorder="1" applyAlignment="1" applyProtection="1">
      <alignment horizontal="center" vertical="center"/>
      <protection hidden="1"/>
    </xf>
    <xf numFmtId="0" fontId="37" fillId="0" borderId="55" xfId="3" applyFont="1" applyFill="1" applyBorder="1" applyAlignment="1" applyProtection="1">
      <alignment horizontal="center" vertical="center"/>
      <protection hidden="1"/>
    </xf>
    <xf numFmtId="0" fontId="37" fillId="0" borderId="56" xfId="3" applyFont="1" applyFill="1" applyBorder="1" applyAlignment="1" applyProtection="1">
      <alignment horizontal="center" vertical="center"/>
      <protection hidden="1"/>
    </xf>
    <xf numFmtId="0" fontId="37" fillId="0" borderId="58" xfId="3" applyFont="1" applyFill="1" applyBorder="1" applyAlignment="1" applyProtection="1">
      <alignment horizontal="center" vertical="center"/>
      <protection hidden="1"/>
    </xf>
    <xf numFmtId="0" fontId="37" fillId="0" borderId="20" xfId="3" applyFont="1" applyFill="1" applyBorder="1" applyAlignment="1" applyProtection="1">
      <alignment horizontal="center" vertical="center"/>
      <protection hidden="1"/>
    </xf>
    <xf numFmtId="0" fontId="40" fillId="0" borderId="41" xfId="3" applyFont="1" applyFill="1" applyBorder="1" applyAlignment="1" applyProtection="1">
      <alignment horizontal="distributed" vertical="center" justifyLastLine="1"/>
      <protection hidden="1"/>
    </xf>
    <xf numFmtId="0" fontId="40" fillId="0" borderId="0" xfId="3" applyFont="1" applyFill="1" applyBorder="1" applyAlignment="1" applyProtection="1">
      <alignment horizontal="distributed" vertical="center" justifyLastLine="1"/>
      <protection hidden="1"/>
    </xf>
    <xf numFmtId="0" fontId="40" fillId="0" borderId="42" xfId="3" applyFont="1" applyFill="1" applyBorder="1" applyAlignment="1" applyProtection="1">
      <alignment horizontal="distributed" vertical="center" justifyLastLine="1"/>
      <protection hidden="1"/>
    </xf>
    <xf numFmtId="0" fontId="47" fillId="0" borderId="20" xfId="3" applyFont="1" applyFill="1" applyBorder="1" applyAlignment="1" applyProtection="1">
      <alignment horizontal="center" vertical="top"/>
      <protection hidden="1"/>
    </xf>
    <xf numFmtId="0" fontId="40" fillId="0" borderId="107" xfId="3" applyFont="1" applyFill="1" applyBorder="1" applyAlignment="1" applyProtection="1">
      <alignment horizontal="center" vertical="center"/>
      <protection hidden="1"/>
    </xf>
    <xf numFmtId="0" fontId="40" fillId="0" borderId="78" xfId="3" applyFont="1" applyFill="1" applyBorder="1" applyAlignment="1" applyProtection="1">
      <alignment horizontal="center" vertical="center"/>
      <protection hidden="1"/>
    </xf>
    <xf numFmtId="0" fontId="40" fillId="0" borderId="108" xfId="3" applyFont="1" applyFill="1" applyBorder="1" applyAlignment="1" applyProtection="1">
      <alignment horizontal="center" vertical="center"/>
      <protection hidden="1"/>
    </xf>
    <xf numFmtId="0" fontId="40" fillId="0" borderId="109" xfId="3" applyFont="1" applyFill="1" applyBorder="1" applyAlignment="1" applyProtection="1">
      <alignment horizontal="center" vertical="center"/>
      <protection hidden="1"/>
    </xf>
    <xf numFmtId="38" fontId="29" fillId="0" borderId="66" xfId="3" applyNumberFormat="1" applyFont="1" applyFill="1" applyBorder="1" applyAlignment="1" applyProtection="1">
      <alignment horizontal="right" vertical="center"/>
      <protection hidden="1"/>
    </xf>
    <xf numFmtId="0" fontId="29" fillId="0" borderId="66" xfId="3" applyNumberFormat="1" applyFont="1" applyFill="1" applyBorder="1" applyAlignment="1" applyProtection="1">
      <alignment horizontal="right" vertical="center"/>
      <protection hidden="1"/>
    </xf>
    <xf numFmtId="0" fontId="47" fillId="0" borderId="48" xfId="3" applyFont="1" applyFill="1" applyBorder="1" applyAlignment="1" applyProtection="1">
      <alignment horizontal="right" vertical="top"/>
      <protection hidden="1"/>
    </xf>
    <xf numFmtId="0" fontId="47" fillId="0" borderId="21" xfId="3" applyFont="1" applyFill="1" applyBorder="1" applyAlignment="1" applyProtection="1">
      <alignment horizontal="right" vertical="top"/>
      <protection hidden="1"/>
    </xf>
    <xf numFmtId="0" fontId="38" fillId="0" borderId="118" xfId="3" applyFont="1" applyFill="1" applyBorder="1" applyAlignment="1" applyProtection="1">
      <alignment horizontal="center" vertical="center"/>
      <protection hidden="1"/>
    </xf>
    <xf numFmtId="0" fontId="38" fillId="0" borderId="102" xfId="3" applyFont="1" applyFill="1" applyBorder="1" applyAlignment="1" applyProtection="1">
      <alignment horizontal="center" vertical="center"/>
      <protection hidden="1"/>
    </xf>
    <xf numFmtId="0" fontId="38" fillId="0" borderId="103" xfId="3" applyFont="1" applyFill="1" applyBorder="1" applyAlignment="1" applyProtection="1">
      <alignment horizontal="center" vertical="center"/>
      <protection hidden="1"/>
    </xf>
    <xf numFmtId="0" fontId="38" fillId="0" borderId="52" xfId="3" applyFont="1" applyFill="1" applyBorder="1" applyAlignment="1" applyProtection="1">
      <alignment horizontal="center" vertical="center"/>
      <protection hidden="1"/>
    </xf>
    <xf numFmtId="0" fontId="38" fillId="0" borderId="53" xfId="3" applyFont="1" applyFill="1" applyBorder="1" applyAlignment="1" applyProtection="1">
      <alignment horizontal="center" vertical="center"/>
      <protection hidden="1"/>
    </xf>
    <xf numFmtId="0" fontId="38" fillId="0" borderId="104" xfId="3" applyFont="1" applyFill="1" applyBorder="1" applyAlignment="1" applyProtection="1">
      <alignment horizontal="center" vertical="center"/>
      <protection hidden="1"/>
    </xf>
    <xf numFmtId="0" fontId="38" fillId="0" borderId="123" xfId="3" applyFont="1" applyFill="1" applyBorder="1" applyAlignment="1" applyProtection="1">
      <alignment horizontal="center" vertical="center"/>
      <protection hidden="1"/>
    </xf>
    <xf numFmtId="0" fontId="38" fillId="0" borderId="124" xfId="3" applyFont="1" applyFill="1" applyBorder="1" applyAlignment="1" applyProtection="1">
      <alignment horizontal="center" vertical="center"/>
      <protection hidden="1"/>
    </xf>
    <xf numFmtId="0" fontId="38" fillId="0" borderId="125" xfId="3" applyFont="1" applyFill="1" applyBorder="1" applyAlignment="1" applyProtection="1">
      <alignment horizontal="center" vertical="center"/>
      <protection hidden="1"/>
    </xf>
    <xf numFmtId="0" fontId="40" fillId="0" borderId="38" xfId="3" applyFont="1" applyFill="1" applyBorder="1" applyAlignment="1" applyProtection="1">
      <alignment horizontal="center" vertical="center"/>
      <protection hidden="1"/>
    </xf>
    <xf numFmtId="0" fontId="40" fillId="0" borderId="39" xfId="3" applyFont="1" applyFill="1" applyBorder="1" applyAlignment="1" applyProtection="1">
      <alignment horizontal="center" vertical="center"/>
      <protection hidden="1"/>
    </xf>
    <xf numFmtId="0" fontId="40" fillId="0" borderId="40" xfId="3" applyFont="1" applyFill="1" applyBorder="1" applyAlignment="1" applyProtection="1">
      <alignment horizontal="center" vertical="center"/>
      <protection hidden="1"/>
    </xf>
    <xf numFmtId="0" fontId="42" fillId="0" borderId="27" xfId="3" applyFont="1" applyFill="1" applyBorder="1" applyAlignment="1" applyProtection="1">
      <alignment horizontal="center"/>
      <protection hidden="1"/>
    </xf>
    <xf numFmtId="0" fontId="51" fillId="0" borderId="17" xfId="3" applyNumberFormat="1" applyFont="1" applyFill="1" applyBorder="1" applyAlignment="1" applyProtection="1">
      <alignment horizontal="right" vertical="center"/>
      <protection hidden="1"/>
    </xf>
    <xf numFmtId="0" fontId="29" fillId="0" borderId="25" xfId="3" applyNumberFormat="1" applyFont="1" applyFill="1" applyBorder="1" applyAlignment="1" applyProtection="1">
      <alignment horizontal="right" vertical="center"/>
      <protection hidden="1"/>
    </xf>
    <xf numFmtId="0" fontId="57" fillId="0" borderId="38" xfId="3" applyFont="1" applyFill="1" applyBorder="1" applyAlignment="1" applyProtection="1">
      <alignment horizontal="center" vertical="center" wrapText="1"/>
      <protection hidden="1"/>
    </xf>
    <xf numFmtId="0" fontId="57" fillId="0" borderId="39" xfId="3" applyFont="1" applyFill="1" applyBorder="1" applyAlignment="1" applyProtection="1">
      <alignment horizontal="center" vertical="center"/>
      <protection hidden="1"/>
    </xf>
    <xf numFmtId="0" fontId="57" fillId="0" borderId="40" xfId="3" applyFont="1" applyFill="1" applyBorder="1" applyAlignment="1" applyProtection="1">
      <alignment horizontal="center" vertical="center"/>
      <protection hidden="1"/>
    </xf>
    <xf numFmtId="0" fontId="57" fillId="0" borderId="41" xfId="3" applyFont="1" applyFill="1" applyBorder="1" applyAlignment="1" applyProtection="1">
      <alignment horizontal="center" vertical="center"/>
      <protection hidden="1"/>
    </xf>
    <xf numFmtId="0" fontId="57" fillId="0" borderId="0" xfId="3" applyFont="1" applyFill="1" applyBorder="1" applyAlignment="1" applyProtection="1">
      <alignment horizontal="center" vertical="center"/>
      <protection hidden="1"/>
    </xf>
    <xf numFmtId="0" fontId="57" fillId="0" borderId="42" xfId="3" applyFont="1" applyFill="1" applyBorder="1" applyAlignment="1" applyProtection="1">
      <alignment horizontal="center" vertical="center"/>
      <protection hidden="1"/>
    </xf>
    <xf numFmtId="0" fontId="57" fillId="0" borderId="17" xfId="3" applyFont="1" applyFill="1" applyBorder="1" applyAlignment="1" applyProtection="1">
      <alignment horizontal="center" vertical="center"/>
      <protection hidden="1"/>
    </xf>
    <xf numFmtId="0" fontId="57" fillId="0" borderId="18" xfId="3" applyFont="1" applyFill="1" applyBorder="1" applyAlignment="1" applyProtection="1">
      <alignment horizontal="center" vertical="center"/>
      <protection hidden="1"/>
    </xf>
    <xf numFmtId="0" fontId="57" fillId="0" borderId="19" xfId="3" applyFont="1" applyFill="1" applyBorder="1" applyAlignment="1" applyProtection="1">
      <alignment horizontal="center" vertical="center"/>
      <protection hidden="1"/>
    </xf>
    <xf numFmtId="0" fontId="40" fillId="0" borderId="31" xfId="3" applyFont="1" applyFill="1" applyBorder="1" applyAlignment="1" applyProtection="1">
      <alignment horizontal="center" vertical="center"/>
      <protection hidden="1"/>
    </xf>
    <xf numFmtId="0" fontId="40" fillId="0" borderId="61" xfId="3" applyFont="1" applyFill="1" applyBorder="1" applyAlignment="1" applyProtection="1">
      <alignment horizontal="center" vertical="center"/>
      <protection hidden="1"/>
    </xf>
    <xf numFmtId="0" fontId="40" fillId="0" borderId="98" xfId="3" applyFont="1" applyFill="1" applyBorder="1" applyAlignment="1" applyProtection="1">
      <alignment horizontal="center" vertical="center"/>
      <protection hidden="1"/>
    </xf>
    <xf numFmtId="0" fontId="40" fillId="0" borderId="128" xfId="3" applyFont="1" applyFill="1" applyBorder="1" applyAlignment="1" applyProtection="1">
      <alignment horizontal="center" vertical="center"/>
      <protection hidden="1"/>
    </xf>
    <xf numFmtId="0" fontId="40" fillId="0" borderId="129" xfId="3" applyFont="1" applyFill="1" applyBorder="1" applyAlignment="1" applyProtection="1">
      <alignment horizontal="center" vertical="center"/>
      <protection hidden="1"/>
    </xf>
    <xf numFmtId="0" fontId="40" fillId="0" borderId="130" xfId="3" applyFont="1" applyFill="1" applyBorder="1" applyAlignment="1" applyProtection="1">
      <alignment horizontal="center" vertical="center"/>
      <protection hidden="1"/>
    </xf>
    <xf numFmtId="0" fontId="57" fillId="0" borderId="57" xfId="3" applyFont="1" applyFill="1" applyBorder="1" applyAlignment="1" applyProtection="1">
      <alignment horizontal="left" vertical="center" wrapText="1"/>
      <protection hidden="1"/>
    </xf>
    <xf numFmtId="0" fontId="57" fillId="0" borderId="0" xfId="3" applyFont="1" applyFill="1" applyBorder="1" applyAlignment="1" applyProtection="1">
      <alignment horizontal="left" vertical="center" wrapText="1"/>
      <protection hidden="1"/>
    </xf>
    <xf numFmtId="0" fontId="57" fillId="0" borderId="42" xfId="3" applyFont="1" applyFill="1" applyBorder="1" applyAlignment="1" applyProtection="1">
      <alignment horizontal="left" vertical="center" wrapText="1"/>
      <protection hidden="1"/>
    </xf>
    <xf numFmtId="0" fontId="57" fillId="0" borderId="101" xfId="3" applyFont="1" applyFill="1" applyBorder="1" applyAlignment="1" applyProtection="1">
      <alignment horizontal="left" vertical="center" wrapText="1"/>
      <protection hidden="1"/>
    </xf>
    <xf numFmtId="0" fontId="57" fillId="0" borderId="18" xfId="3" applyFont="1" applyFill="1" applyBorder="1" applyAlignment="1" applyProtection="1">
      <alignment horizontal="left" vertical="center" wrapText="1"/>
      <protection hidden="1"/>
    </xf>
    <xf numFmtId="0" fontId="57" fillId="0" borderId="19" xfId="3" applyFont="1" applyFill="1" applyBorder="1" applyAlignment="1" applyProtection="1">
      <alignment horizontal="left" vertical="center" wrapText="1"/>
      <protection hidden="1"/>
    </xf>
    <xf numFmtId="38" fontId="29" fillId="0" borderId="46" xfId="1" applyFont="1" applyFill="1" applyBorder="1" applyAlignment="1" applyProtection="1">
      <alignment horizontal="right" vertical="center"/>
      <protection hidden="1"/>
    </xf>
    <xf numFmtId="38" fontId="29" fillId="0" borderId="66" xfId="1" applyFont="1" applyFill="1" applyBorder="1" applyAlignment="1" applyProtection="1">
      <alignment horizontal="right" vertical="center"/>
      <protection hidden="1"/>
    </xf>
    <xf numFmtId="38" fontId="29" fillId="0" borderId="1" xfId="1" applyFont="1" applyFill="1" applyBorder="1" applyAlignment="1" applyProtection="1">
      <alignment horizontal="right" vertical="center"/>
      <protection hidden="1"/>
    </xf>
    <xf numFmtId="38" fontId="29" fillId="0" borderId="4" xfId="1" applyFont="1" applyFill="1" applyBorder="1" applyAlignment="1" applyProtection="1">
      <alignment horizontal="right" vertical="center"/>
      <protection hidden="1"/>
    </xf>
    <xf numFmtId="49" fontId="33" fillId="0" borderId="54" xfId="3" applyNumberFormat="1" applyFont="1" applyFill="1" applyBorder="1" applyAlignment="1" applyProtection="1">
      <alignment horizontal="center" vertical="center" textRotation="255"/>
      <protection hidden="1"/>
    </xf>
    <xf numFmtId="49" fontId="33" fillId="0" borderId="55" xfId="3" applyNumberFormat="1" applyFont="1" applyFill="1" applyBorder="1" applyAlignment="1" applyProtection="1">
      <alignment horizontal="center" vertical="center" textRotation="255"/>
      <protection hidden="1"/>
    </xf>
    <xf numFmtId="49" fontId="33" fillId="0" borderId="97" xfId="3" applyNumberFormat="1" applyFont="1" applyFill="1" applyBorder="1" applyAlignment="1" applyProtection="1">
      <alignment horizontal="center" vertical="center" textRotation="255"/>
      <protection hidden="1"/>
    </xf>
    <xf numFmtId="49" fontId="33" fillId="0" borderId="57" xfId="3" applyNumberFormat="1" applyFont="1" applyFill="1" applyBorder="1" applyAlignment="1" applyProtection="1">
      <alignment horizontal="center" vertical="center" textRotation="255"/>
      <protection hidden="1"/>
    </xf>
    <xf numFmtId="49" fontId="33" fillId="0" borderId="0" xfId="3" applyNumberFormat="1" applyFont="1" applyFill="1" applyBorder="1" applyAlignment="1" applyProtection="1">
      <alignment horizontal="center" vertical="center" textRotation="255"/>
      <protection hidden="1"/>
    </xf>
    <xf numFmtId="49" fontId="33" fillId="0" borderId="42" xfId="3" applyNumberFormat="1" applyFont="1" applyFill="1" applyBorder="1" applyAlignment="1" applyProtection="1">
      <alignment horizontal="center" vertical="center" textRotation="255"/>
      <protection hidden="1"/>
    </xf>
    <xf numFmtId="49" fontId="33" fillId="0" borderId="59" xfId="3" applyNumberFormat="1" applyFont="1" applyFill="1" applyBorder="1" applyAlignment="1" applyProtection="1">
      <alignment horizontal="center" vertical="center" textRotation="255"/>
      <protection hidden="1"/>
    </xf>
    <xf numFmtId="49" fontId="33" fillId="0" borderId="61" xfId="3" applyNumberFormat="1" applyFont="1" applyFill="1" applyBorder="1" applyAlignment="1" applyProtection="1">
      <alignment horizontal="center" vertical="center" textRotation="255"/>
      <protection hidden="1"/>
    </xf>
    <xf numFmtId="49" fontId="33" fillId="0" borderId="98" xfId="3" applyNumberFormat="1" applyFont="1" applyFill="1" applyBorder="1" applyAlignment="1" applyProtection="1">
      <alignment horizontal="center" vertical="center" textRotation="255"/>
      <protection hidden="1"/>
    </xf>
    <xf numFmtId="0" fontId="40" fillId="0" borderId="1" xfId="3" applyFont="1" applyFill="1" applyBorder="1" applyAlignment="1" applyProtection="1">
      <alignment horizontal="center" vertical="center" justifyLastLine="1"/>
      <protection hidden="1"/>
    </xf>
    <xf numFmtId="0" fontId="40" fillId="0" borderId="4" xfId="3" applyFont="1" applyFill="1" applyBorder="1" applyAlignment="1" applyProtection="1">
      <alignment horizontal="center" vertical="center" justifyLastLine="1"/>
      <protection hidden="1"/>
    </xf>
    <xf numFmtId="0" fontId="37" fillId="0" borderId="54" xfId="3" applyFont="1" applyFill="1" applyBorder="1" applyAlignment="1" applyProtection="1">
      <alignment horizontal="left" vertical="top"/>
      <protection hidden="1"/>
    </xf>
    <xf numFmtId="0" fontId="37" fillId="0" borderId="55" xfId="3" applyFont="1" applyFill="1" applyBorder="1" applyAlignment="1" applyProtection="1">
      <alignment horizontal="left" vertical="center"/>
      <protection hidden="1"/>
    </xf>
    <xf numFmtId="0" fontId="37" fillId="0" borderId="97" xfId="3" applyFont="1" applyFill="1" applyBorder="1" applyAlignment="1" applyProtection="1">
      <alignment horizontal="left" vertical="center"/>
      <protection hidden="1"/>
    </xf>
    <xf numFmtId="0" fontId="37" fillId="0" borderId="0" xfId="3" applyFont="1" applyFill="1" applyBorder="1" applyAlignment="1" applyProtection="1">
      <alignment horizontal="left" vertical="center"/>
      <protection hidden="1"/>
    </xf>
    <xf numFmtId="0" fontId="37" fillId="0" borderId="42" xfId="3" applyFont="1" applyFill="1" applyBorder="1" applyAlignment="1" applyProtection="1">
      <alignment horizontal="left" vertical="center"/>
      <protection hidden="1"/>
    </xf>
    <xf numFmtId="0" fontId="37" fillId="0" borderId="18" xfId="3" applyFont="1" applyFill="1" applyBorder="1" applyAlignment="1" applyProtection="1">
      <alignment horizontal="left" vertical="center"/>
      <protection hidden="1"/>
    </xf>
    <xf numFmtId="0" fontId="37" fillId="0" borderId="19" xfId="3" applyFont="1" applyFill="1" applyBorder="1" applyAlignment="1" applyProtection="1">
      <alignment horizontal="left" vertical="center"/>
      <protection hidden="1"/>
    </xf>
    <xf numFmtId="0" fontId="37" fillId="0" borderId="97" xfId="3" applyFont="1" applyFill="1" applyBorder="1" applyAlignment="1" applyProtection="1">
      <alignment horizontal="center" vertical="center"/>
      <protection hidden="1"/>
    </xf>
    <xf numFmtId="0" fontId="40" fillId="0" borderId="38" xfId="3" applyFont="1" applyFill="1" applyBorder="1" applyAlignment="1" applyProtection="1">
      <alignment horizontal="center" vertical="center" justifyLastLine="1"/>
      <protection hidden="1"/>
    </xf>
    <xf numFmtId="0" fontId="40" fillId="0" borderId="39" xfId="3" applyFont="1" applyFill="1" applyBorder="1" applyAlignment="1" applyProtection="1">
      <alignment horizontal="center" vertical="center" justifyLastLine="1"/>
      <protection hidden="1"/>
    </xf>
    <xf numFmtId="0" fontId="40" fillId="0" borderId="40" xfId="3" applyFont="1" applyFill="1" applyBorder="1" applyAlignment="1" applyProtection="1">
      <alignment horizontal="center" vertical="center" justifyLastLine="1"/>
      <protection hidden="1"/>
    </xf>
    <xf numFmtId="0" fontId="40" fillId="0" borderId="41" xfId="3" applyFont="1" applyFill="1" applyBorder="1" applyAlignment="1" applyProtection="1">
      <alignment horizontal="center" vertical="center" justifyLastLine="1"/>
      <protection hidden="1"/>
    </xf>
    <xf numFmtId="0" fontId="40" fillId="0" borderId="0" xfId="3" applyFont="1" applyFill="1" applyBorder="1" applyAlignment="1" applyProtection="1">
      <alignment horizontal="center" vertical="center" justifyLastLine="1"/>
      <protection hidden="1"/>
    </xf>
    <xf numFmtId="0" fontId="40" fillId="0" borderId="42" xfId="3" applyFont="1" applyFill="1" applyBorder="1" applyAlignment="1" applyProtection="1">
      <alignment horizontal="center" vertical="center" justifyLastLine="1"/>
      <protection hidden="1"/>
    </xf>
    <xf numFmtId="0" fontId="40" fillId="0" borderId="17" xfId="3" applyFont="1" applyFill="1" applyBorder="1" applyAlignment="1" applyProtection="1">
      <alignment horizontal="center" vertical="center" justifyLastLine="1"/>
      <protection hidden="1"/>
    </xf>
    <xf numFmtId="0" fontId="40" fillId="0" borderId="18" xfId="3" applyFont="1" applyFill="1" applyBorder="1" applyAlignment="1" applyProtection="1">
      <alignment horizontal="center" vertical="center" justifyLastLine="1"/>
      <protection hidden="1"/>
    </xf>
    <xf numFmtId="0" fontId="40" fillId="0" borderId="19" xfId="3" applyFont="1" applyFill="1" applyBorder="1" applyAlignment="1" applyProtection="1">
      <alignment horizontal="center" vertical="center" justifyLastLine="1"/>
      <protection hidden="1"/>
    </xf>
    <xf numFmtId="0" fontId="37" fillId="0" borderId="100" xfId="3" applyFont="1" applyFill="1" applyBorder="1" applyAlignment="1" applyProtection="1">
      <alignment horizontal="left" vertical="top"/>
      <protection hidden="1"/>
    </xf>
    <xf numFmtId="0" fontId="37" fillId="0" borderId="57" xfId="3" quotePrefix="1" applyFont="1" applyFill="1" applyBorder="1" applyAlignment="1" applyProtection="1">
      <alignment horizontal="left" vertical="top"/>
      <protection hidden="1"/>
    </xf>
    <xf numFmtId="0" fontId="37" fillId="0" borderId="0" xfId="3" quotePrefix="1" applyFont="1" applyFill="1" applyBorder="1" applyAlignment="1" applyProtection="1">
      <alignment horizontal="left" vertical="top"/>
      <protection hidden="1"/>
    </xf>
    <xf numFmtId="0" fontId="36" fillId="0" borderId="38" xfId="3" applyFont="1" applyFill="1" applyBorder="1" applyAlignment="1" applyProtection="1">
      <alignment horizontal="center" vertical="center" wrapText="1"/>
      <protection hidden="1"/>
    </xf>
    <xf numFmtId="0" fontId="36" fillId="0" borderId="41" xfId="3" applyFont="1" applyFill="1" applyBorder="1" applyAlignment="1" applyProtection="1">
      <alignment horizontal="center" vertical="center" wrapText="1"/>
      <protection hidden="1"/>
    </xf>
    <xf numFmtId="0" fontId="36" fillId="0" borderId="17" xfId="3" applyFont="1" applyFill="1" applyBorder="1" applyAlignment="1" applyProtection="1">
      <alignment horizontal="center" vertical="center" wrapText="1"/>
      <protection hidden="1"/>
    </xf>
    <xf numFmtId="0" fontId="36" fillId="0" borderId="18" xfId="3" applyFont="1" applyFill="1" applyBorder="1" applyAlignment="1" applyProtection="1">
      <alignment horizontal="center" vertical="center" wrapText="1"/>
      <protection hidden="1"/>
    </xf>
    <xf numFmtId="0" fontId="36" fillId="0" borderId="19" xfId="3" applyFont="1" applyFill="1" applyBorder="1" applyAlignment="1" applyProtection="1">
      <alignment horizontal="center" vertical="center" wrapText="1"/>
      <protection hidden="1"/>
    </xf>
    <xf numFmtId="38" fontId="61" fillId="0" borderId="38" xfId="3" applyNumberFormat="1" applyFont="1" applyFill="1" applyBorder="1" applyAlignment="1" applyProtection="1">
      <alignment horizontal="right" vertical="center"/>
      <protection hidden="1"/>
    </xf>
    <xf numFmtId="0" fontId="61" fillId="0" borderId="39" xfId="3" applyNumberFormat="1" applyFont="1" applyFill="1" applyBorder="1" applyAlignment="1" applyProtection="1">
      <alignment horizontal="right" vertical="center"/>
      <protection hidden="1"/>
    </xf>
    <xf numFmtId="0" fontId="61" fillId="0" borderId="41" xfId="3" applyNumberFormat="1" applyFont="1" applyFill="1" applyBorder="1" applyAlignment="1" applyProtection="1">
      <alignment horizontal="right" vertical="center"/>
      <protection hidden="1"/>
    </xf>
    <xf numFmtId="0" fontId="61" fillId="0" borderId="0" xfId="3" applyNumberFormat="1" applyFont="1" applyFill="1" applyBorder="1" applyAlignment="1" applyProtection="1">
      <alignment horizontal="right" vertical="center"/>
      <protection hidden="1"/>
    </xf>
    <xf numFmtId="0" fontId="61" fillId="0" borderId="17" xfId="3" applyNumberFormat="1" applyFont="1" applyFill="1" applyBorder="1" applyAlignment="1" applyProtection="1">
      <alignment horizontal="right" vertical="center"/>
      <protection hidden="1"/>
    </xf>
    <xf numFmtId="0" fontId="61" fillId="0" borderId="18" xfId="3" applyNumberFormat="1" applyFont="1" applyFill="1" applyBorder="1" applyAlignment="1" applyProtection="1">
      <alignment horizontal="right" vertical="center"/>
      <protection hidden="1"/>
    </xf>
    <xf numFmtId="0" fontId="37" fillId="0" borderId="39" xfId="3" applyFont="1" applyFill="1" applyBorder="1" applyAlignment="1" applyProtection="1">
      <alignment horizontal="center" vertical="center" wrapText="1" shrinkToFit="1"/>
      <protection hidden="1"/>
    </xf>
    <xf numFmtId="0" fontId="37" fillId="0" borderId="39" xfId="3" applyFont="1" applyFill="1" applyBorder="1" applyAlignment="1" applyProtection="1">
      <alignment horizontal="center" vertical="center" shrinkToFit="1"/>
      <protection hidden="1"/>
    </xf>
    <xf numFmtId="0" fontId="37" fillId="0" borderId="40" xfId="3" applyFont="1" applyFill="1" applyBorder="1" applyAlignment="1" applyProtection="1">
      <alignment horizontal="center" vertical="center" shrinkToFit="1"/>
      <protection hidden="1"/>
    </xf>
    <xf numFmtId="0" fontId="37" fillId="0" borderId="0" xfId="3" applyFont="1" applyFill="1" applyBorder="1" applyAlignment="1" applyProtection="1">
      <alignment horizontal="center" vertical="center" shrinkToFit="1"/>
      <protection hidden="1"/>
    </xf>
    <xf numFmtId="0" fontId="37" fillId="0" borderId="42" xfId="3" applyFont="1" applyFill="1" applyBorder="1" applyAlignment="1" applyProtection="1">
      <alignment horizontal="center" vertical="center" shrinkToFit="1"/>
      <protection hidden="1"/>
    </xf>
    <xf numFmtId="0" fontId="37" fillId="0" borderId="18" xfId="3" applyFont="1" applyFill="1" applyBorder="1" applyAlignment="1" applyProtection="1">
      <alignment horizontal="center" vertical="center" shrinkToFit="1"/>
      <protection hidden="1"/>
    </xf>
    <xf numFmtId="0" fontId="37" fillId="0" borderId="19" xfId="3" applyFont="1" applyFill="1" applyBorder="1" applyAlignment="1" applyProtection="1">
      <alignment horizontal="center" vertical="center" shrinkToFit="1"/>
      <protection hidden="1"/>
    </xf>
    <xf numFmtId="3" fontId="29" fillId="0" borderId="1" xfId="3" applyNumberFormat="1" applyFont="1" applyFill="1" applyBorder="1" applyAlignment="1" applyProtection="1">
      <alignment horizontal="right" vertical="center"/>
      <protection hidden="1"/>
    </xf>
    <xf numFmtId="3" fontId="29" fillId="0" borderId="4" xfId="3" applyNumberFormat="1" applyFont="1" applyFill="1" applyBorder="1" applyAlignment="1" applyProtection="1">
      <alignment horizontal="right" vertical="center"/>
      <protection hidden="1"/>
    </xf>
    <xf numFmtId="0" fontId="57" fillId="0" borderId="38" xfId="3" applyFont="1" applyFill="1" applyBorder="1" applyAlignment="1" applyProtection="1">
      <alignment horizontal="distributed" vertical="center" wrapText="1"/>
      <protection hidden="1"/>
    </xf>
    <xf numFmtId="0" fontId="57" fillId="0" borderId="39" xfId="3" applyFont="1" applyFill="1" applyBorder="1" applyAlignment="1" applyProtection="1">
      <alignment horizontal="distributed" vertical="center"/>
      <protection hidden="1"/>
    </xf>
    <xf numFmtId="0" fontId="57" fillId="0" borderId="40" xfId="3" applyFont="1" applyFill="1" applyBorder="1" applyAlignment="1" applyProtection="1">
      <alignment horizontal="distributed" vertical="center"/>
      <protection hidden="1"/>
    </xf>
    <xf numFmtId="0" fontId="57" fillId="0" borderId="41" xfId="3" applyFont="1" applyFill="1" applyBorder="1" applyAlignment="1" applyProtection="1">
      <alignment horizontal="distributed" vertical="center"/>
      <protection hidden="1"/>
    </xf>
    <xf numFmtId="0" fontId="57" fillId="0" borderId="0" xfId="3" applyFont="1" applyFill="1" applyBorder="1" applyAlignment="1" applyProtection="1">
      <alignment horizontal="distributed" vertical="center"/>
      <protection hidden="1"/>
    </xf>
    <xf numFmtId="0" fontId="57" fillId="0" borderId="42" xfId="3" applyFont="1" applyFill="1" applyBorder="1" applyAlignment="1" applyProtection="1">
      <alignment horizontal="distributed" vertical="center"/>
      <protection hidden="1"/>
    </xf>
    <xf numFmtId="0" fontId="57" fillId="0" borderId="17" xfId="3" applyFont="1" applyFill="1" applyBorder="1" applyAlignment="1" applyProtection="1">
      <alignment horizontal="distributed" vertical="center"/>
      <protection hidden="1"/>
    </xf>
    <xf numFmtId="0" fontId="57" fillId="0" borderId="18" xfId="3" applyFont="1" applyFill="1" applyBorder="1" applyAlignment="1" applyProtection="1">
      <alignment horizontal="distributed" vertical="center"/>
      <protection hidden="1"/>
    </xf>
    <xf numFmtId="0" fontId="57" fillId="0" borderId="19" xfId="3" applyFont="1" applyFill="1" applyBorder="1" applyAlignment="1" applyProtection="1">
      <alignment horizontal="distributed" vertical="center"/>
      <protection hidden="1"/>
    </xf>
    <xf numFmtId="0" fontId="42" fillId="0" borderId="38" xfId="3" applyFont="1" applyFill="1" applyBorder="1" applyAlignment="1" applyProtection="1">
      <alignment horizontal="center" vertical="center"/>
      <protection hidden="1"/>
    </xf>
    <xf numFmtId="0" fontId="42" fillId="0" borderId="39" xfId="3" applyFont="1" applyFill="1" applyBorder="1" applyAlignment="1" applyProtection="1">
      <alignment horizontal="center" vertical="center"/>
      <protection hidden="1"/>
    </xf>
    <xf numFmtId="0" fontId="42" fillId="0" borderId="40" xfId="3" applyFont="1" applyFill="1" applyBorder="1" applyAlignment="1" applyProtection="1">
      <alignment horizontal="center" vertical="center"/>
      <protection hidden="1"/>
    </xf>
    <xf numFmtId="0" fontId="42" fillId="0" borderId="41" xfId="3" applyFont="1" applyFill="1" applyBorder="1" applyAlignment="1" applyProtection="1">
      <alignment horizontal="center" vertical="center"/>
      <protection hidden="1"/>
    </xf>
    <xf numFmtId="0" fontId="42" fillId="0" borderId="0" xfId="3" applyFont="1" applyFill="1" applyBorder="1" applyAlignment="1" applyProtection="1">
      <alignment horizontal="center" vertical="center"/>
      <protection hidden="1"/>
    </xf>
    <xf numFmtId="0" fontId="42" fillId="0" borderId="42" xfId="3" applyFont="1" applyFill="1" applyBorder="1" applyAlignment="1" applyProtection="1">
      <alignment horizontal="center" vertical="center"/>
      <protection hidden="1"/>
    </xf>
    <xf numFmtId="0" fontId="40" fillId="0" borderId="107" xfId="3" applyFont="1" applyFill="1" applyBorder="1" applyAlignment="1" applyProtection="1">
      <alignment horizontal="center" vertical="center" justifyLastLine="1"/>
      <protection hidden="1"/>
    </xf>
    <xf numFmtId="0" fontId="40" fillId="0" borderId="78" xfId="3" applyFont="1" applyFill="1" applyBorder="1" applyAlignment="1" applyProtection="1">
      <alignment horizontal="center" vertical="center" justifyLastLine="1"/>
      <protection hidden="1"/>
    </xf>
    <xf numFmtId="0" fontId="40" fillId="0" borderId="108" xfId="3" applyFont="1" applyFill="1" applyBorder="1" applyAlignment="1" applyProtection="1">
      <alignment horizontal="center" vertical="center" justifyLastLine="1"/>
      <protection hidden="1"/>
    </xf>
    <xf numFmtId="0" fontId="40" fillId="0" borderId="131" xfId="3" applyFont="1" applyFill="1" applyBorder="1" applyAlignment="1" applyProtection="1">
      <alignment horizontal="center" vertical="center" justifyLastLine="1"/>
      <protection hidden="1"/>
    </xf>
    <xf numFmtId="0" fontId="40" fillId="0" borderId="1" xfId="3" applyFont="1" applyFill="1" applyBorder="1" applyAlignment="1" applyProtection="1">
      <alignment horizontal="center" vertical="center"/>
      <protection hidden="1"/>
    </xf>
    <xf numFmtId="0" fontId="40" fillId="0" borderId="4" xfId="3" applyFont="1" applyFill="1" applyBorder="1" applyAlignment="1" applyProtection="1">
      <alignment horizontal="center" vertical="center"/>
      <protection hidden="1"/>
    </xf>
    <xf numFmtId="0" fontId="40" fillId="0" borderId="2" xfId="3" applyFont="1" applyFill="1" applyBorder="1" applyAlignment="1" applyProtection="1">
      <alignment horizontal="center" vertical="center"/>
      <protection hidden="1"/>
    </xf>
    <xf numFmtId="0" fontId="40" fillId="0" borderId="153" xfId="3" applyFont="1" applyFill="1" applyBorder="1" applyAlignment="1" applyProtection="1">
      <alignment horizontal="center" vertical="center" justifyLastLine="1"/>
      <protection hidden="1"/>
    </xf>
    <xf numFmtId="0" fontId="40" fillId="0" borderId="177" xfId="3" applyFont="1" applyFill="1" applyBorder="1" applyAlignment="1" applyProtection="1">
      <alignment horizontal="center" vertical="center" justifyLastLine="1"/>
      <protection hidden="1"/>
    </xf>
    <xf numFmtId="0" fontId="40" fillId="0" borderId="154" xfId="3" applyFont="1" applyFill="1" applyBorder="1" applyAlignment="1" applyProtection="1">
      <alignment horizontal="center" vertical="center" justifyLastLine="1"/>
      <protection hidden="1"/>
    </xf>
    <xf numFmtId="0" fontId="40" fillId="0" borderId="176" xfId="3" applyFont="1" applyFill="1" applyBorder="1" applyAlignment="1" applyProtection="1">
      <alignment horizontal="center" vertical="center" justifyLastLine="1"/>
      <protection hidden="1"/>
    </xf>
    <xf numFmtId="0" fontId="42" fillId="0" borderId="96" xfId="3" applyFont="1" applyFill="1" applyBorder="1" applyAlignment="1" applyProtection="1">
      <alignment horizontal="center" vertical="center"/>
      <protection hidden="1"/>
    </xf>
    <xf numFmtId="0" fontId="42" fillId="0" borderId="55" xfId="3" applyFont="1" applyFill="1" applyBorder="1" applyAlignment="1" applyProtection="1">
      <alignment horizontal="center" vertical="center"/>
      <protection hidden="1"/>
    </xf>
    <xf numFmtId="0" fontId="42" fillId="0" borderId="97" xfId="3" applyFont="1" applyFill="1" applyBorder="1" applyAlignment="1" applyProtection="1">
      <alignment horizontal="center" vertical="center"/>
      <protection hidden="1"/>
    </xf>
    <xf numFmtId="38" fontId="29" fillId="0" borderId="17" xfId="3" applyNumberFormat="1" applyFont="1" applyFill="1" applyBorder="1" applyAlignment="1" applyProtection="1">
      <alignment horizontal="right" vertical="center"/>
      <protection hidden="1"/>
    </xf>
    <xf numFmtId="0" fontId="40" fillId="0" borderId="24" xfId="3" applyFont="1" applyFill="1" applyBorder="1" applyAlignment="1" applyProtection="1">
      <alignment horizontal="center" vertical="center"/>
      <protection hidden="1"/>
    </xf>
    <xf numFmtId="0" fontId="40" fillId="0" borderId="25" xfId="3" applyFont="1" applyFill="1" applyBorder="1" applyAlignment="1" applyProtection="1">
      <alignment horizontal="center" vertical="center"/>
      <protection hidden="1"/>
    </xf>
    <xf numFmtId="0" fontId="40" fillId="0" borderId="26" xfId="3" applyFont="1" applyFill="1" applyBorder="1" applyAlignment="1" applyProtection="1">
      <alignment horizontal="center" vertical="center"/>
      <protection hidden="1"/>
    </xf>
    <xf numFmtId="0" fontId="42" fillId="0" borderId="31" xfId="3" applyFont="1" applyFill="1" applyBorder="1" applyAlignment="1" applyProtection="1">
      <alignment horizontal="center" vertical="center"/>
      <protection hidden="1"/>
    </xf>
    <xf numFmtId="0" fontId="42" fillId="0" borderId="61" xfId="3" applyFont="1" applyFill="1" applyBorder="1" applyAlignment="1" applyProtection="1">
      <alignment horizontal="center" vertical="center"/>
      <protection hidden="1"/>
    </xf>
    <xf numFmtId="0" fontId="42" fillId="0" borderId="98" xfId="3" applyFont="1" applyFill="1" applyBorder="1" applyAlignment="1" applyProtection="1">
      <alignment horizontal="center" vertical="center"/>
      <protection hidden="1"/>
    </xf>
    <xf numFmtId="0" fontId="29" fillId="0" borderId="24" xfId="3" applyNumberFormat="1" applyFont="1" applyFill="1" applyBorder="1" applyAlignment="1" applyProtection="1">
      <alignment horizontal="right" vertical="center"/>
      <protection hidden="1"/>
    </xf>
    <xf numFmtId="0" fontId="42" fillId="0" borderId="38" xfId="3" applyFont="1" applyFill="1" applyBorder="1" applyAlignment="1" applyProtection="1">
      <alignment horizontal="center" vertical="center" shrinkToFit="1"/>
      <protection hidden="1"/>
    </xf>
    <xf numFmtId="0" fontId="42" fillId="0" borderId="39" xfId="3" applyFont="1" applyFill="1" applyBorder="1" applyAlignment="1" applyProtection="1">
      <alignment horizontal="center" vertical="center" shrinkToFit="1"/>
      <protection hidden="1"/>
    </xf>
    <xf numFmtId="0" fontId="42" fillId="0" borderId="40" xfId="3" applyFont="1" applyFill="1" applyBorder="1" applyAlignment="1" applyProtection="1">
      <alignment horizontal="center" vertical="center" shrinkToFit="1"/>
      <protection hidden="1"/>
    </xf>
    <xf numFmtId="0" fontId="42" fillId="0" borderId="41" xfId="3" applyFont="1" applyFill="1" applyBorder="1" applyAlignment="1" applyProtection="1">
      <alignment horizontal="center" vertical="center" shrinkToFit="1"/>
      <protection hidden="1"/>
    </xf>
    <xf numFmtId="0" fontId="42" fillId="0" borderId="0" xfId="3" applyFont="1" applyFill="1" applyBorder="1" applyAlignment="1" applyProtection="1">
      <alignment horizontal="center" vertical="center" shrinkToFit="1"/>
      <protection hidden="1"/>
    </xf>
    <xf numFmtId="0" fontId="42" fillId="0" borderId="42" xfId="3" applyFont="1" applyFill="1" applyBorder="1" applyAlignment="1" applyProtection="1">
      <alignment horizontal="center" vertical="center" shrinkToFit="1"/>
      <protection hidden="1"/>
    </xf>
    <xf numFmtId="0" fontId="42" fillId="0" borderId="17" xfId="3" applyFont="1" applyFill="1" applyBorder="1" applyAlignment="1" applyProtection="1">
      <alignment horizontal="center" vertical="center" shrinkToFit="1"/>
      <protection hidden="1"/>
    </xf>
    <xf numFmtId="0" fontId="42" fillId="0" borderId="18" xfId="3" applyFont="1" applyFill="1" applyBorder="1" applyAlignment="1" applyProtection="1">
      <alignment horizontal="center" vertical="center" shrinkToFit="1"/>
      <protection hidden="1"/>
    </xf>
    <xf numFmtId="0" fontId="42" fillId="0" borderId="19" xfId="3" applyFont="1" applyFill="1" applyBorder="1" applyAlignment="1" applyProtection="1">
      <alignment horizontal="center" vertical="center" shrinkToFit="1"/>
      <protection hidden="1"/>
    </xf>
    <xf numFmtId="0" fontId="57" fillId="0" borderId="1" xfId="3" applyFont="1" applyFill="1" applyBorder="1" applyAlignment="1" applyProtection="1">
      <alignment horizontal="center" vertical="center" wrapText="1" justifyLastLine="1"/>
      <protection hidden="1"/>
    </xf>
    <xf numFmtId="0" fontId="57" fillId="0" borderId="4" xfId="3" applyFont="1" applyFill="1" applyBorder="1" applyAlignment="1" applyProtection="1">
      <alignment horizontal="center" vertical="center" wrapText="1" justifyLastLine="1"/>
      <protection hidden="1"/>
    </xf>
    <xf numFmtId="0" fontId="40" fillId="0" borderId="1" xfId="3" applyFont="1" applyFill="1" applyBorder="1" applyAlignment="1" applyProtection="1">
      <alignment horizontal="center" vertical="center" shrinkToFit="1"/>
      <protection hidden="1"/>
    </xf>
    <xf numFmtId="0" fontId="40" fillId="0" borderId="4" xfId="3" applyFont="1" applyFill="1" applyBorder="1" applyAlignment="1" applyProtection="1">
      <alignment horizontal="center" vertical="center" shrinkToFit="1"/>
      <protection hidden="1"/>
    </xf>
    <xf numFmtId="0" fontId="52" fillId="0" borderId="55" xfId="3" applyFont="1" applyFill="1" applyBorder="1" applyAlignment="1" applyProtection="1">
      <alignment horizontal="left" vertical="center" wrapText="1"/>
      <protection hidden="1"/>
    </xf>
    <xf numFmtId="0" fontId="52" fillId="0" borderId="56" xfId="3" applyFont="1" applyFill="1" applyBorder="1" applyAlignment="1" applyProtection="1">
      <alignment horizontal="left" vertical="center" wrapText="1"/>
      <protection hidden="1"/>
    </xf>
    <xf numFmtId="0" fontId="52" fillId="0" borderId="0" xfId="3" applyFont="1" applyFill="1" applyBorder="1" applyAlignment="1" applyProtection="1">
      <alignment horizontal="left" vertical="center" wrapText="1"/>
      <protection hidden="1"/>
    </xf>
    <xf numFmtId="0" fontId="52" fillId="0" borderId="58" xfId="3" applyFont="1" applyFill="1" applyBorder="1" applyAlignment="1" applyProtection="1">
      <alignment horizontal="left" vertical="center" wrapText="1"/>
      <protection hidden="1"/>
    </xf>
    <xf numFmtId="0" fontId="37" fillId="0" borderId="57" xfId="3" applyFont="1" applyFill="1" applyBorder="1" applyAlignment="1" applyProtection="1">
      <alignment horizontal="center" vertical="center" wrapText="1"/>
      <protection hidden="1"/>
    </xf>
    <xf numFmtId="0" fontId="37" fillId="0" borderId="0" xfId="3" applyFont="1" applyFill="1" applyBorder="1" applyAlignment="1" applyProtection="1">
      <alignment horizontal="center" vertical="center" wrapText="1"/>
      <protection hidden="1"/>
    </xf>
    <xf numFmtId="0" fontId="37" fillId="0" borderId="42" xfId="3" applyFont="1" applyFill="1" applyBorder="1" applyAlignment="1" applyProtection="1">
      <alignment horizontal="center" vertical="center" wrapText="1"/>
      <protection hidden="1"/>
    </xf>
    <xf numFmtId="0" fontId="37" fillId="0" borderId="59" xfId="3" applyFont="1" applyFill="1" applyBorder="1" applyAlignment="1" applyProtection="1">
      <alignment horizontal="center" vertical="center" wrapText="1"/>
      <protection hidden="1"/>
    </xf>
    <xf numFmtId="0" fontId="37" fillId="0" borderId="61" xfId="3" applyFont="1" applyFill="1" applyBorder="1" applyAlignment="1" applyProtection="1">
      <alignment horizontal="center" vertical="center" wrapText="1"/>
      <protection hidden="1"/>
    </xf>
    <xf numFmtId="0" fontId="37" fillId="0" borderId="98" xfId="3" applyFont="1" applyFill="1" applyBorder="1" applyAlignment="1" applyProtection="1">
      <alignment horizontal="center" vertical="center" wrapText="1"/>
      <protection hidden="1"/>
    </xf>
    <xf numFmtId="38" fontId="61" fillId="0" borderId="41" xfId="3" applyNumberFormat="1" applyFont="1" applyFill="1" applyBorder="1" applyAlignment="1" applyProtection="1">
      <alignment horizontal="right" vertical="center"/>
      <protection hidden="1"/>
    </xf>
    <xf numFmtId="0" fontId="61" fillId="0" borderId="31" xfId="3" applyNumberFormat="1" applyFont="1" applyFill="1" applyBorder="1" applyAlignment="1" applyProtection="1">
      <alignment horizontal="right" vertical="center"/>
      <protection hidden="1"/>
    </xf>
    <xf numFmtId="0" fontId="61" fillId="0" borderId="61" xfId="3" applyNumberFormat="1" applyFont="1" applyFill="1" applyBorder="1" applyAlignment="1" applyProtection="1">
      <alignment horizontal="right" vertical="center"/>
      <protection hidden="1"/>
    </xf>
    <xf numFmtId="0" fontId="47" fillId="0" borderId="61" xfId="3" applyFont="1" applyFill="1" applyBorder="1" applyAlignment="1" applyProtection="1">
      <alignment horizontal="right" vertical="top"/>
      <protection hidden="1"/>
    </xf>
    <xf numFmtId="0" fontId="47" fillId="0" borderId="60" xfId="3" applyFont="1" applyFill="1" applyBorder="1" applyAlignment="1" applyProtection="1">
      <alignment horizontal="right" vertical="top"/>
      <protection hidden="1"/>
    </xf>
    <xf numFmtId="0" fontId="37" fillId="0" borderId="41" xfId="3" applyFont="1" applyFill="1" applyBorder="1" applyAlignment="1" applyProtection="1">
      <alignment horizontal="center" vertical="center" justifyLastLine="1"/>
      <protection hidden="1"/>
    </xf>
    <xf numFmtId="0" fontId="37" fillId="0" borderId="0" xfId="3" applyFont="1" applyFill="1" applyBorder="1" applyAlignment="1" applyProtection="1">
      <alignment horizontal="center" vertical="center" justifyLastLine="1"/>
      <protection hidden="1"/>
    </xf>
    <xf numFmtId="0" fontId="37" fillId="0" borderId="42" xfId="3" applyFont="1" applyFill="1" applyBorder="1" applyAlignment="1" applyProtection="1">
      <alignment horizontal="center" vertical="center" justifyLastLine="1"/>
      <protection hidden="1"/>
    </xf>
    <xf numFmtId="0" fontId="37" fillId="0" borderId="31" xfId="3" applyFont="1" applyFill="1" applyBorder="1" applyAlignment="1" applyProtection="1">
      <alignment horizontal="center" vertical="center" justifyLastLine="1"/>
      <protection hidden="1"/>
    </xf>
    <xf numFmtId="0" fontId="37" fillId="0" borderId="61" xfId="3" applyFont="1" applyFill="1" applyBorder="1" applyAlignment="1" applyProtection="1">
      <alignment horizontal="center" vertical="center" justifyLastLine="1"/>
      <protection hidden="1"/>
    </xf>
    <xf numFmtId="0" fontId="37" fillId="0" borderId="98" xfId="3" applyFont="1" applyFill="1" applyBorder="1" applyAlignment="1" applyProtection="1">
      <alignment horizontal="center" vertical="center" justifyLastLine="1"/>
      <protection hidden="1"/>
    </xf>
    <xf numFmtId="179" fontId="64" fillId="0" borderId="92" xfId="3" applyNumberFormat="1" applyFont="1" applyFill="1" applyBorder="1" applyAlignment="1" applyProtection="1">
      <alignment horizontal="center"/>
      <protection hidden="1"/>
    </xf>
    <xf numFmtId="179" fontId="64" fillId="0" borderId="58" xfId="3" applyNumberFormat="1" applyFont="1" applyFill="1" applyBorder="1" applyAlignment="1" applyProtection="1">
      <alignment horizontal="center"/>
      <protection hidden="1"/>
    </xf>
    <xf numFmtId="179" fontId="64" fillId="0" borderId="60" xfId="3" applyNumberFormat="1" applyFont="1" applyFill="1" applyBorder="1" applyAlignment="1" applyProtection="1">
      <alignment horizontal="center"/>
      <protection hidden="1"/>
    </xf>
    <xf numFmtId="38" fontId="29" fillId="0" borderId="1" xfId="3" quotePrefix="1" applyNumberFormat="1" applyFont="1" applyFill="1" applyBorder="1" applyAlignment="1" applyProtection="1">
      <alignment horizontal="right" vertical="center"/>
      <protection hidden="1"/>
    </xf>
    <xf numFmtId="0" fontId="29" fillId="0" borderId="4" xfId="3" quotePrefix="1" applyNumberFormat="1" applyFont="1" applyFill="1" applyBorder="1" applyAlignment="1" applyProtection="1">
      <alignment horizontal="right" vertical="center"/>
      <protection hidden="1"/>
    </xf>
    <xf numFmtId="0" fontId="29" fillId="0" borderId="1" xfId="3" quotePrefix="1" applyNumberFormat="1" applyFont="1" applyFill="1" applyBorder="1" applyAlignment="1" applyProtection="1">
      <alignment horizontal="right" vertical="center"/>
      <protection hidden="1"/>
    </xf>
    <xf numFmtId="3" fontId="29" fillId="0" borderId="1" xfId="3" quotePrefix="1" applyNumberFormat="1" applyFont="1" applyFill="1" applyBorder="1" applyAlignment="1" applyProtection="1">
      <alignment horizontal="right" vertical="center"/>
      <protection hidden="1"/>
    </xf>
    <xf numFmtId="3" fontId="29" fillId="0" borderId="4" xfId="3" quotePrefix="1" applyNumberFormat="1" applyFont="1" applyFill="1" applyBorder="1" applyAlignment="1" applyProtection="1">
      <alignment horizontal="right" vertical="center"/>
      <protection hidden="1"/>
    </xf>
    <xf numFmtId="0" fontId="37" fillId="0" borderId="38" xfId="3" applyFont="1" applyFill="1" applyBorder="1" applyAlignment="1" applyProtection="1">
      <alignment horizontal="center" vertical="center" justifyLastLine="1"/>
      <protection hidden="1"/>
    </xf>
    <xf numFmtId="0" fontId="37" fillId="0" borderId="39" xfId="3" applyFont="1" applyFill="1" applyBorder="1" applyAlignment="1" applyProtection="1">
      <alignment horizontal="center" vertical="center" justifyLastLine="1"/>
      <protection hidden="1"/>
    </xf>
    <xf numFmtId="0" fontId="37" fillId="0" borderId="40" xfId="3" applyFont="1" applyFill="1" applyBorder="1" applyAlignment="1" applyProtection="1">
      <alignment horizontal="center" vertical="center" justifyLastLine="1"/>
      <protection hidden="1"/>
    </xf>
    <xf numFmtId="0" fontId="61" fillId="0" borderId="3" xfId="3" applyNumberFormat="1" applyFont="1" applyFill="1" applyBorder="1" applyAlignment="1" applyProtection="1">
      <alignment horizontal="center" vertical="center"/>
      <protection hidden="1"/>
    </xf>
    <xf numFmtId="0" fontId="61" fillId="0" borderId="11" xfId="3" applyNumberFormat="1" applyFont="1" applyFill="1" applyBorder="1" applyAlignment="1" applyProtection="1">
      <alignment horizontal="center" vertical="center"/>
      <protection hidden="1"/>
    </xf>
    <xf numFmtId="0" fontId="47" fillId="0" borderId="38" xfId="3" applyFont="1" applyFill="1" applyBorder="1" applyAlignment="1" applyProtection="1">
      <alignment horizontal="center" vertical="center" shrinkToFit="1"/>
      <protection hidden="1"/>
    </xf>
    <xf numFmtId="0" fontId="47" fillId="0" borderId="39" xfId="3" applyFont="1" applyFill="1" applyBorder="1" applyAlignment="1" applyProtection="1">
      <alignment horizontal="center" vertical="center" shrinkToFit="1"/>
      <protection hidden="1"/>
    </xf>
    <xf numFmtId="0" fontId="47" fillId="0" borderId="40" xfId="3" applyFont="1" applyFill="1" applyBorder="1" applyAlignment="1" applyProtection="1">
      <alignment horizontal="center" vertical="center" shrinkToFit="1"/>
      <protection hidden="1"/>
    </xf>
    <xf numFmtId="0" fontId="47" fillId="0" borderId="17" xfId="3" applyFont="1" applyFill="1" applyBorder="1" applyAlignment="1" applyProtection="1">
      <alignment horizontal="center" vertical="center" shrinkToFit="1"/>
      <protection hidden="1"/>
    </xf>
    <xf numFmtId="0" fontId="47" fillId="0" borderId="18" xfId="3" applyFont="1" applyFill="1" applyBorder="1" applyAlignment="1" applyProtection="1">
      <alignment horizontal="center" vertical="center" shrinkToFit="1"/>
      <protection hidden="1"/>
    </xf>
    <xf numFmtId="0" fontId="47" fillId="0" borderId="19" xfId="3" applyFont="1" applyFill="1" applyBorder="1" applyAlignment="1" applyProtection="1">
      <alignment horizontal="center" vertical="center" shrinkToFit="1"/>
      <protection hidden="1"/>
    </xf>
    <xf numFmtId="0" fontId="47" fillId="0" borderId="92" xfId="3" applyFont="1" applyFill="1" applyBorder="1" applyAlignment="1" applyProtection="1">
      <alignment horizontal="center" vertical="center" shrinkToFit="1"/>
      <protection hidden="1"/>
    </xf>
    <xf numFmtId="0" fontId="47" fillId="0" borderId="20" xfId="3" applyFont="1" applyFill="1" applyBorder="1" applyAlignment="1" applyProtection="1">
      <alignment horizontal="center" vertical="center" shrinkToFit="1"/>
      <protection hidden="1"/>
    </xf>
    <xf numFmtId="180" fontId="37" fillId="0" borderId="38" xfId="3" applyNumberFormat="1" applyFont="1" applyFill="1" applyBorder="1" applyAlignment="1" applyProtection="1">
      <alignment horizontal="center" vertical="center" wrapText="1"/>
      <protection hidden="1"/>
    </xf>
    <xf numFmtId="180" fontId="37" fillId="0" borderId="39" xfId="3" applyNumberFormat="1" applyFont="1" applyFill="1" applyBorder="1" applyAlignment="1" applyProtection="1">
      <alignment horizontal="center" vertical="center" wrapText="1"/>
      <protection hidden="1"/>
    </xf>
    <xf numFmtId="180" fontId="37" fillId="0" borderId="41" xfId="3" applyNumberFormat="1" applyFont="1" applyFill="1" applyBorder="1" applyAlignment="1" applyProtection="1">
      <alignment horizontal="center" vertical="center" wrapText="1"/>
      <protection hidden="1"/>
    </xf>
    <xf numFmtId="180" fontId="37" fillId="0" borderId="0" xfId="3" applyNumberFormat="1" applyFont="1" applyFill="1" applyBorder="1" applyAlignment="1" applyProtection="1">
      <alignment horizontal="center" vertical="center" wrapText="1"/>
      <protection hidden="1"/>
    </xf>
    <xf numFmtId="3" fontId="29" fillId="0" borderId="38" xfId="3" quotePrefix="1" applyNumberFormat="1" applyFont="1" applyFill="1" applyBorder="1" applyAlignment="1" applyProtection="1">
      <alignment horizontal="right" vertical="center"/>
      <protection hidden="1"/>
    </xf>
    <xf numFmtId="0" fontId="29" fillId="0" borderId="39" xfId="3" quotePrefix="1" applyNumberFormat="1" applyFont="1" applyFill="1" applyBorder="1" applyAlignment="1" applyProtection="1">
      <alignment horizontal="right" vertical="center"/>
      <protection hidden="1"/>
    </xf>
    <xf numFmtId="0" fontId="29" fillId="0" borderId="41" xfId="3" quotePrefix="1" applyNumberFormat="1" applyFont="1" applyFill="1" applyBorder="1" applyAlignment="1" applyProtection="1">
      <alignment horizontal="right" vertical="center"/>
      <protection hidden="1"/>
    </xf>
    <xf numFmtId="0" fontId="29" fillId="0" borderId="0" xfId="3" quotePrefix="1" applyNumberFormat="1" applyFont="1" applyFill="1" applyBorder="1" applyAlignment="1" applyProtection="1">
      <alignment horizontal="right" vertical="center"/>
      <protection hidden="1"/>
    </xf>
    <xf numFmtId="0" fontId="29" fillId="0" borderId="31" xfId="3" quotePrefix="1" applyNumberFormat="1" applyFont="1" applyFill="1" applyBorder="1" applyAlignment="1" applyProtection="1">
      <alignment horizontal="right" vertical="center"/>
      <protection hidden="1"/>
    </xf>
    <xf numFmtId="0" fontId="29" fillId="0" borderId="61" xfId="3" quotePrefix="1" applyNumberFormat="1" applyFont="1" applyFill="1" applyBorder="1" applyAlignment="1" applyProtection="1">
      <alignment horizontal="right" vertical="center"/>
      <protection hidden="1"/>
    </xf>
    <xf numFmtId="0" fontId="36" fillId="0" borderId="38" xfId="3" applyFont="1" applyFill="1" applyBorder="1" applyAlignment="1" applyProtection="1">
      <alignment horizontal="center" vertical="center"/>
      <protection hidden="1"/>
    </xf>
    <xf numFmtId="0" fontId="36" fillId="0" borderId="92" xfId="3" applyFont="1" applyFill="1" applyBorder="1" applyAlignment="1" applyProtection="1">
      <alignment horizontal="center" vertical="center"/>
      <protection hidden="1"/>
    </xf>
    <xf numFmtId="0" fontId="36" fillId="0" borderId="17" xfId="3" applyFont="1" applyFill="1" applyBorder="1" applyAlignment="1" applyProtection="1">
      <alignment horizontal="center" vertical="center"/>
      <protection hidden="1"/>
    </xf>
    <xf numFmtId="0" fontId="36" fillId="0" borderId="20" xfId="3" applyFont="1" applyFill="1" applyBorder="1" applyAlignment="1" applyProtection="1">
      <alignment horizontal="center" vertical="center"/>
      <protection hidden="1"/>
    </xf>
    <xf numFmtId="0" fontId="47" fillId="0" borderId="38" xfId="3" applyFont="1" applyFill="1" applyBorder="1" applyAlignment="1" applyProtection="1">
      <alignment horizontal="center" vertical="center" wrapText="1" justifyLastLine="1"/>
      <protection hidden="1"/>
    </xf>
    <xf numFmtId="0" fontId="47" fillId="0" borderId="40" xfId="3" applyFont="1" applyFill="1" applyBorder="1" applyAlignment="1" applyProtection="1">
      <alignment horizontal="center" vertical="center" wrapText="1" justifyLastLine="1"/>
      <protection hidden="1"/>
    </xf>
    <xf numFmtId="0" fontId="47" fillId="0" borderId="41" xfId="3" applyFont="1" applyFill="1" applyBorder="1" applyAlignment="1" applyProtection="1">
      <alignment horizontal="center" vertical="center" wrapText="1" justifyLastLine="1"/>
      <protection hidden="1"/>
    </xf>
    <xf numFmtId="0" fontId="47" fillId="0" borderId="42" xfId="3" applyFont="1" applyFill="1" applyBorder="1" applyAlignment="1" applyProtection="1">
      <alignment horizontal="center" vertical="center" wrapText="1" justifyLastLine="1"/>
      <protection hidden="1"/>
    </xf>
    <xf numFmtId="0" fontId="47" fillId="0" borderId="17" xfId="3" applyFont="1" applyFill="1" applyBorder="1" applyAlignment="1" applyProtection="1">
      <alignment horizontal="center" vertical="center" wrapText="1" justifyLastLine="1"/>
      <protection hidden="1"/>
    </xf>
    <xf numFmtId="0" fontId="47" fillId="0" borderId="19" xfId="3" applyFont="1" applyFill="1" applyBorder="1" applyAlignment="1" applyProtection="1">
      <alignment horizontal="center" vertical="center" wrapText="1" justifyLastLine="1"/>
      <protection hidden="1"/>
    </xf>
    <xf numFmtId="0" fontId="51" fillId="0" borderId="39" xfId="3" applyFont="1" applyFill="1" applyBorder="1" applyAlignment="1" applyProtection="1">
      <alignment horizontal="center" vertical="center" justifyLastLine="1"/>
      <protection hidden="1"/>
    </xf>
    <xf numFmtId="0" fontId="51" fillId="0" borderId="40" xfId="3" applyFont="1" applyFill="1" applyBorder="1" applyAlignment="1" applyProtection="1">
      <alignment horizontal="center" vertical="center" justifyLastLine="1"/>
      <protection hidden="1"/>
    </xf>
    <xf numFmtId="0" fontId="51" fillId="0" borderId="0" xfId="3" applyFont="1" applyFill="1" applyBorder="1" applyAlignment="1" applyProtection="1">
      <alignment horizontal="center" vertical="center" justifyLastLine="1"/>
      <protection hidden="1"/>
    </xf>
    <xf numFmtId="0" fontId="51" fillId="0" borderId="42" xfId="3" applyFont="1" applyFill="1" applyBorder="1" applyAlignment="1" applyProtection="1">
      <alignment horizontal="center" vertical="center" justifyLastLine="1"/>
      <protection hidden="1"/>
    </xf>
    <xf numFmtId="0" fontId="51" fillId="0" borderId="18" xfId="3" applyFont="1" applyFill="1" applyBorder="1" applyAlignment="1" applyProtection="1">
      <alignment horizontal="center" vertical="center" justifyLastLine="1"/>
      <protection hidden="1"/>
    </xf>
    <xf numFmtId="0" fontId="51" fillId="0" borderId="19" xfId="3" applyFont="1" applyFill="1" applyBorder="1" applyAlignment="1" applyProtection="1">
      <alignment horizontal="center" vertical="center" justifyLastLine="1"/>
      <protection hidden="1"/>
    </xf>
    <xf numFmtId="180" fontId="37" fillId="0" borderId="17" xfId="3" applyNumberFormat="1" applyFont="1" applyFill="1" applyBorder="1" applyAlignment="1" applyProtection="1">
      <alignment horizontal="center" vertical="center" wrapText="1"/>
      <protection hidden="1"/>
    </xf>
    <xf numFmtId="180" fontId="37" fillId="0" borderId="18" xfId="3" applyNumberFormat="1" applyFont="1" applyFill="1" applyBorder="1" applyAlignment="1" applyProtection="1">
      <alignment horizontal="center" vertical="center" wrapText="1"/>
      <protection hidden="1"/>
    </xf>
    <xf numFmtId="0" fontId="93" fillId="0" borderId="0" xfId="3" applyFont="1" applyFill="1" applyAlignment="1" applyProtection="1">
      <alignment horizontal="center" vertical="center"/>
      <protection hidden="1"/>
    </xf>
    <xf numFmtId="0" fontId="93" fillId="0" borderId="0" xfId="3" applyFont="1" applyFill="1" applyAlignment="1" applyProtection="1">
      <alignment horizontal="left" vertical="top" wrapText="1"/>
      <protection hidden="1"/>
    </xf>
    <xf numFmtId="180" fontId="37" fillId="0" borderId="39" xfId="3" applyNumberFormat="1" applyFont="1" applyFill="1" applyBorder="1" applyAlignment="1" applyProtection="1">
      <alignment horizontal="left" vertical="center" wrapText="1"/>
      <protection hidden="1"/>
    </xf>
    <xf numFmtId="180" fontId="37" fillId="0" borderId="40" xfId="3" applyNumberFormat="1" applyFont="1" applyFill="1" applyBorder="1" applyAlignment="1" applyProtection="1">
      <alignment horizontal="left" vertical="center" wrapText="1"/>
      <protection hidden="1"/>
    </xf>
    <xf numFmtId="180" fontId="37" fillId="0" borderId="0" xfId="3" applyNumberFormat="1" applyFont="1" applyFill="1" applyBorder="1" applyAlignment="1" applyProtection="1">
      <alignment horizontal="left" vertical="center" wrapText="1"/>
      <protection hidden="1"/>
    </xf>
    <xf numFmtId="180" fontId="37" fillId="0" borderId="42" xfId="3" applyNumberFormat="1" applyFont="1" applyFill="1" applyBorder="1" applyAlignment="1" applyProtection="1">
      <alignment horizontal="left" vertical="center" wrapText="1"/>
      <protection hidden="1"/>
    </xf>
    <xf numFmtId="180" fontId="37" fillId="0" borderId="18" xfId="3" applyNumberFormat="1" applyFont="1" applyFill="1" applyBorder="1" applyAlignment="1" applyProtection="1">
      <alignment horizontal="left" vertical="center" wrapText="1"/>
      <protection hidden="1"/>
    </xf>
    <xf numFmtId="180" fontId="37" fillId="0" borderId="19" xfId="3" applyNumberFormat="1" applyFont="1" applyFill="1" applyBorder="1" applyAlignment="1" applyProtection="1">
      <alignment horizontal="left" vertical="center" wrapText="1"/>
      <protection hidden="1"/>
    </xf>
    <xf numFmtId="0" fontId="37" fillId="0" borderId="96" xfId="3" applyFont="1" applyFill="1" applyBorder="1" applyAlignment="1" applyProtection="1">
      <alignment horizontal="center" vertical="center" shrinkToFit="1"/>
      <protection hidden="1"/>
    </xf>
    <xf numFmtId="0" fontId="37" fillId="0" borderId="55" xfId="3" applyFont="1" applyFill="1" applyBorder="1" applyAlignment="1" applyProtection="1">
      <alignment horizontal="center" vertical="center" shrinkToFit="1"/>
      <protection hidden="1"/>
    </xf>
    <xf numFmtId="0" fontId="37" fillId="0" borderId="56" xfId="3" applyFont="1" applyFill="1" applyBorder="1" applyAlignment="1" applyProtection="1">
      <alignment horizontal="center" vertical="center" shrinkToFit="1"/>
      <protection hidden="1"/>
    </xf>
    <xf numFmtId="0" fontId="37" fillId="0" borderId="17" xfId="3" applyFont="1" applyFill="1" applyBorder="1" applyAlignment="1" applyProtection="1">
      <alignment horizontal="center" vertical="center" shrinkToFit="1"/>
      <protection hidden="1"/>
    </xf>
    <xf numFmtId="0" fontId="37" fillId="0" borderId="20" xfId="3" applyFont="1" applyFill="1" applyBorder="1" applyAlignment="1" applyProtection="1">
      <alignment horizontal="center" vertical="center" shrinkToFit="1"/>
      <protection hidden="1"/>
    </xf>
    <xf numFmtId="0" fontId="61" fillId="0" borderId="3" xfId="3" applyNumberFormat="1" applyFont="1" applyFill="1" applyBorder="1" applyAlignment="1" applyProtection="1">
      <alignment horizontal="center" vertical="center" shrinkToFit="1"/>
      <protection hidden="1"/>
    </xf>
    <xf numFmtId="0" fontId="74" fillId="0" borderId="39" xfId="4" applyNumberFormat="1" applyFont="1" applyBorder="1" applyAlignment="1" applyProtection="1">
      <alignment horizontal="right" vertical="center"/>
      <protection hidden="1"/>
    </xf>
    <xf numFmtId="0" fontId="74" fillId="0" borderId="0" xfId="4" applyNumberFormat="1" applyFont="1" applyBorder="1" applyAlignment="1" applyProtection="1">
      <alignment horizontal="right" vertical="center"/>
      <protection hidden="1"/>
    </xf>
    <xf numFmtId="0" fontId="74" fillId="0" borderId="18" xfId="4" applyNumberFormat="1" applyFont="1" applyBorder="1" applyAlignment="1" applyProtection="1">
      <alignment horizontal="right" vertical="center"/>
      <protection hidden="1"/>
    </xf>
    <xf numFmtId="0" fontId="50" fillId="0" borderId="38" xfId="4" applyFont="1" applyBorder="1" applyAlignment="1" applyProtection="1">
      <alignment horizontal="center" vertical="top"/>
      <protection hidden="1"/>
    </xf>
    <xf numFmtId="0" fontId="50" fillId="0" borderId="39" xfId="4" applyFont="1" applyBorder="1" applyAlignment="1" applyProtection="1">
      <alignment horizontal="center" vertical="top"/>
      <protection hidden="1"/>
    </xf>
    <xf numFmtId="0" fontId="50" fillId="0" borderId="41" xfId="4" applyFont="1" applyBorder="1" applyAlignment="1" applyProtection="1">
      <alignment horizontal="center" vertical="top"/>
      <protection hidden="1"/>
    </xf>
    <xf numFmtId="0" fontId="50" fillId="0" borderId="0" xfId="4" applyFont="1" applyBorder="1" applyAlignment="1" applyProtection="1">
      <alignment horizontal="center" vertical="top"/>
      <protection hidden="1"/>
    </xf>
    <xf numFmtId="0" fontId="50" fillId="0" borderId="17" xfId="4" applyFont="1" applyBorder="1" applyAlignment="1" applyProtection="1">
      <alignment horizontal="center" vertical="top"/>
      <protection hidden="1"/>
    </xf>
    <xf numFmtId="0" fontId="50" fillId="0" borderId="18" xfId="4" applyFont="1" applyBorder="1" applyAlignment="1" applyProtection="1">
      <alignment horizontal="center" vertical="top"/>
      <protection hidden="1"/>
    </xf>
    <xf numFmtId="38" fontId="74" fillId="0" borderId="39" xfId="4" applyNumberFormat="1" applyFont="1" applyBorder="1" applyAlignment="1" applyProtection="1">
      <alignment horizontal="right" vertical="center"/>
      <protection hidden="1"/>
    </xf>
    <xf numFmtId="38" fontId="74" fillId="0" borderId="39" xfId="1" applyFont="1" applyBorder="1" applyAlignment="1" applyProtection="1">
      <alignment horizontal="right" vertical="center"/>
      <protection hidden="1"/>
    </xf>
    <xf numFmtId="38" fontId="74" fillId="0" borderId="0" xfId="1" applyFont="1" applyBorder="1" applyAlignment="1" applyProtection="1">
      <alignment horizontal="right" vertical="center"/>
      <protection hidden="1"/>
    </xf>
    <xf numFmtId="38" fontId="74" fillId="0" borderId="61" xfId="1" applyFont="1" applyBorder="1" applyAlignment="1" applyProtection="1">
      <alignment horizontal="right" vertical="center"/>
      <protection hidden="1"/>
    </xf>
    <xf numFmtId="0" fontId="50" fillId="0" borderId="31" xfId="4" applyFont="1" applyBorder="1" applyAlignment="1" applyProtection="1">
      <alignment horizontal="center" vertical="top"/>
      <protection hidden="1"/>
    </xf>
    <xf numFmtId="0" fontId="50" fillId="0" borderId="61" xfId="4" applyFont="1" applyBorder="1" applyAlignment="1" applyProtection="1">
      <alignment horizontal="center" vertical="top"/>
      <protection hidden="1"/>
    </xf>
    <xf numFmtId="0" fontId="74" fillId="0" borderId="0" xfId="3" applyFont="1" applyFill="1" applyBorder="1" applyAlignment="1" applyProtection="1">
      <alignment horizontal="left" vertical="center" wrapText="1"/>
      <protection hidden="1"/>
    </xf>
    <xf numFmtId="0" fontId="74" fillId="0" borderId="0" xfId="3" applyFont="1" applyFill="1" applyBorder="1" applyAlignment="1" applyProtection="1">
      <alignment horizontal="left" vertical="center"/>
      <protection hidden="1"/>
    </xf>
    <xf numFmtId="0" fontId="74" fillId="0" borderId="2" xfId="4" applyNumberFormat="1" applyFont="1" applyBorder="1" applyAlignment="1" applyProtection="1">
      <alignment horizontal="center" vertical="center"/>
      <protection hidden="1"/>
    </xf>
    <xf numFmtId="0" fontId="74" fillId="0" borderId="11" xfId="4" applyNumberFormat="1" applyFont="1" applyBorder="1" applyAlignment="1" applyProtection="1">
      <alignment horizontal="center" vertical="center"/>
      <protection hidden="1"/>
    </xf>
    <xf numFmtId="0" fontId="56" fillId="0" borderId="100" xfId="4" applyFont="1" applyBorder="1" applyAlignment="1" applyProtection="1">
      <alignment horizontal="center" vertical="center" wrapText="1"/>
      <protection hidden="1"/>
    </xf>
    <xf numFmtId="0" fontId="56" fillId="0" borderId="39" xfId="4" applyFont="1" applyBorder="1" applyAlignment="1" applyProtection="1">
      <alignment horizontal="center" vertical="center" wrapText="1"/>
      <protection hidden="1"/>
    </xf>
    <xf numFmtId="0" fontId="56" fillId="0" borderId="40" xfId="4" applyFont="1" applyBorder="1" applyAlignment="1" applyProtection="1">
      <alignment horizontal="center" vertical="center" wrapText="1"/>
      <protection hidden="1"/>
    </xf>
    <xf numFmtId="0" fontId="56" fillId="0" borderId="57" xfId="4" applyFont="1" applyBorder="1" applyAlignment="1" applyProtection="1">
      <alignment horizontal="center" vertical="center" wrapText="1"/>
      <protection hidden="1"/>
    </xf>
    <xf numFmtId="0" fontId="56" fillId="0" borderId="0" xfId="4" applyFont="1" applyBorder="1" applyAlignment="1" applyProtection="1">
      <alignment horizontal="center" vertical="center" wrapText="1"/>
      <protection hidden="1"/>
    </xf>
    <xf numFmtId="0" fontId="56" fillId="0" borderId="42" xfId="4" applyFont="1" applyBorder="1" applyAlignment="1" applyProtection="1">
      <alignment horizontal="center" vertical="center" wrapText="1"/>
      <protection hidden="1"/>
    </xf>
    <xf numFmtId="0" fontId="56" fillId="0" borderId="59" xfId="4" applyFont="1" applyBorder="1" applyAlignment="1" applyProtection="1">
      <alignment horizontal="center" vertical="center" wrapText="1"/>
      <protection hidden="1"/>
    </xf>
    <xf numFmtId="0" fontId="56" fillId="0" borderId="61" xfId="4" applyFont="1" applyBorder="1" applyAlignment="1" applyProtection="1">
      <alignment horizontal="center" vertical="center" wrapText="1"/>
      <protection hidden="1"/>
    </xf>
    <xf numFmtId="0" fontId="56" fillId="0" borderId="98" xfId="4" applyFont="1" applyBorder="1" applyAlignment="1" applyProtection="1">
      <alignment horizontal="center" vertical="center" wrapText="1"/>
      <protection hidden="1"/>
    </xf>
    <xf numFmtId="0" fontId="60" fillId="0" borderId="56" xfId="4" applyFont="1" applyBorder="1" applyAlignment="1" applyProtection="1">
      <alignment horizontal="right" vertical="top"/>
      <protection hidden="1"/>
    </xf>
    <xf numFmtId="0" fontId="60" fillId="0" borderId="58" xfId="4" applyFont="1" applyBorder="1" applyAlignment="1" applyProtection="1">
      <alignment horizontal="right" vertical="top"/>
      <protection hidden="1"/>
    </xf>
    <xf numFmtId="0" fontId="59" fillId="0" borderId="100" xfId="4" applyFont="1" applyBorder="1" applyAlignment="1" applyProtection="1">
      <alignment horizontal="center" vertical="center" wrapText="1"/>
      <protection hidden="1"/>
    </xf>
    <xf numFmtId="0" fontId="59" fillId="0" borderId="39" xfId="4" applyFont="1" applyBorder="1" applyAlignment="1" applyProtection="1">
      <alignment horizontal="center" vertical="center" wrapText="1"/>
      <protection hidden="1"/>
    </xf>
    <xf numFmtId="0" fontId="59" fillId="0" borderId="40" xfId="4" applyFont="1" applyBorder="1" applyAlignment="1" applyProtection="1">
      <alignment horizontal="center" vertical="center" wrapText="1"/>
      <protection hidden="1"/>
    </xf>
    <xf numFmtId="0" fontId="59" fillId="0" borderId="57" xfId="4" applyFont="1" applyBorder="1" applyAlignment="1" applyProtection="1">
      <alignment horizontal="center" vertical="center" wrapText="1"/>
      <protection hidden="1"/>
    </xf>
    <xf numFmtId="0" fontId="59" fillId="0" borderId="0" xfId="4" applyFont="1" applyBorder="1" applyAlignment="1" applyProtection="1">
      <alignment horizontal="center" vertical="center" wrapText="1"/>
      <protection hidden="1"/>
    </xf>
    <xf numFmtId="0" fontId="59" fillId="0" borderId="42" xfId="4" applyFont="1" applyBorder="1" applyAlignment="1" applyProtection="1">
      <alignment horizontal="center" vertical="center" wrapText="1"/>
      <protection hidden="1"/>
    </xf>
    <xf numFmtId="0" fontId="59" fillId="0" borderId="101" xfId="4" applyFont="1" applyBorder="1" applyAlignment="1" applyProtection="1">
      <alignment horizontal="center" vertical="center" wrapText="1"/>
      <protection hidden="1"/>
    </xf>
    <xf numFmtId="0" fontId="59" fillId="0" borderId="18" xfId="4" applyFont="1" applyBorder="1" applyAlignment="1" applyProtection="1">
      <alignment horizontal="center" vertical="center" wrapText="1"/>
      <protection hidden="1"/>
    </xf>
    <xf numFmtId="0" fontId="59" fillId="0" borderId="19" xfId="4" applyFont="1" applyBorder="1" applyAlignment="1" applyProtection="1">
      <alignment horizontal="center" vertical="center" wrapText="1"/>
      <protection hidden="1"/>
    </xf>
    <xf numFmtId="38" fontId="74" fillId="0" borderId="38" xfId="4" applyNumberFormat="1" applyFont="1" applyBorder="1" applyAlignment="1" applyProtection="1">
      <alignment horizontal="right" vertical="center"/>
      <protection hidden="1"/>
    </xf>
    <xf numFmtId="0" fontId="74" fillId="0" borderId="41" xfId="4" applyNumberFormat="1" applyFont="1" applyBorder="1" applyAlignment="1" applyProtection="1">
      <alignment horizontal="right" vertical="center"/>
      <protection hidden="1"/>
    </xf>
    <xf numFmtId="0" fontId="74" fillId="0" borderId="17" xfId="4" applyNumberFormat="1" applyFont="1" applyBorder="1" applyAlignment="1" applyProtection="1">
      <alignment horizontal="right" vertical="center"/>
      <protection hidden="1"/>
    </xf>
    <xf numFmtId="0" fontId="60" fillId="0" borderId="92" xfId="4" applyFont="1" applyBorder="1" applyAlignment="1" applyProtection="1">
      <alignment horizontal="center" vertical="top"/>
      <protection hidden="1"/>
    </xf>
    <xf numFmtId="0" fontId="60" fillId="0" borderId="58" xfId="4" applyFont="1" applyBorder="1" applyAlignment="1" applyProtection="1">
      <alignment horizontal="center" vertical="top"/>
      <protection hidden="1"/>
    </xf>
    <xf numFmtId="0" fontId="60" fillId="0" borderId="20" xfId="4" applyFont="1" applyBorder="1" applyAlignment="1" applyProtection="1">
      <alignment horizontal="center" vertical="top"/>
      <protection hidden="1"/>
    </xf>
    <xf numFmtId="0" fontId="50" fillId="0" borderId="38" xfId="4" applyFont="1" applyBorder="1" applyAlignment="1" applyProtection="1">
      <alignment horizontal="center" vertical="center" wrapText="1"/>
      <protection hidden="1"/>
    </xf>
    <xf numFmtId="0" fontId="50" fillId="0" borderId="39" xfId="4" applyFont="1" applyBorder="1" applyAlignment="1" applyProtection="1">
      <alignment horizontal="center" vertical="center" wrapText="1"/>
      <protection hidden="1"/>
    </xf>
    <xf numFmtId="0" fontId="50" fillId="0" borderId="40" xfId="4" applyFont="1" applyBorder="1" applyAlignment="1" applyProtection="1">
      <alignment horizontal="center" vertical="center" wrapText="1"/>
      <protection hidden="1"/>
    </xf>
    <xf numFmtId="0" fontId="50" fillId="0" borderId="41" xfId="4" applyFont="1" applyBorder="1" applyAlignment="1" applyProtection="1">
      <alignment horizontal="center" vertical="center" wrapText="1"/>
      <protection hidden="1"/>
    </xf>
    <xf numFmtId="0" fontId="50" fillId="0" borderId="0" xfId="4" applyFont="1" applyBorder="1" applyAlignment="1" applyProtection="1">
      <alignment horizontal="center" vertical="center" wrapText="1"/>
      <protection hidden="1"/>
    </xf>
    <xf numFmtId="0" fontId="50" fillId="0" borderId="42" xfId="4" applyFont="1" applyBorder="1" applyAlignment="1" applyProtection="1">
      <alignment horizontal="center" vertical="center" wrapText="1"/>
      <protection hidden="1"/>
    </xf>
    <xf numFmtId="0" fontId="50" fillId="0" borderId="31" xfId="4" applyFont="1" applyBorder="1" applyAlignment="1" applyProtection="1">
      <alignment horizontal="center" vertical="center" wrapText="1"/>
      <protection hidden="1"/>
    </xf>
    <xf numFmtId="0" fontId="50" fillId="0" borderId="61" xfId="4" applyFont="1" applyBorder="1" applyAlignment="1" applyProtection="1">
      <alignment horizontal="center" vertical="center" wrapText="1"/>
      <protection hidden="1"/>
    </xf>
    <xf numFmtId="0" fontId="50" fillId="0" borderId="98" xfId="4" applyFont="1" applyBorder="1" applyAlignment="1" applyProtection="1">
      <alignment horizontal="center" vertical="center" wrapText="1"/>
      <protection hidden="1"/>
    </xf>
    <xf numFmtId="0" fontId="74" fillId="0" borderId="31" xfId="4" applyNumberFormat="1" applyFont="1" applyBorder="1" applyAlignment="1" applyProtection="1">
      <alignment horizontal="right" vertical="center"/>
      <protection hidden="1"/>
    </xf>
    <xf numFmtId="0" fontId="74" fillId="0" borderId="61" xfId="4" applyNumberFormat="1" applyFont="1" applyBorder="1" applyAlignment="1" applyProtection="1">
      <alignment horizontal="right" vertical="center"/>
      <protection hidden="1"/>
    </xf>
    <xf numFmtId="0" fontId="60" fillId="0" borderId="60" xfId="4" applyFont="1" applyBorder="1" applyAlignment="1" applyProtection="1">
      <alignment horizontal="center" vertical="top"/>
      <protection hidden="1"/>
    </xf>
    <xf numFmtId="0" fontId="60" fillId="0" borderId="92" xfId="4" applyFont="1" applyBorder="1" applyAlignment="1" applyProtection="1">
      <alignment horizontal="right" vertical="top"/>
      <protection hidden="1"/>
    </xf>
    <xf numFmtId="0" fontId="60" fillId="0" borderId="20" xfId="4" applyFont="1" applyBorder="1" applyAlignment="1" applyProtection="1">
      <alignment horizontal="right" vertical="top"/>
      <protection hidden="1"/>
    </xf>
    <xf numFmtId="0" fontId="69" fillId="0" borderId="92" xfId="4" applyFont="1" applyBorder="1" applyAlignment="1" applyProtection="1">
      <alignment horizontal="center" vertical="top"/>
      <protection hidden="1"/>
    </xf>
    <xf numFmtId="0" fontId="69" fillId="0" borderId="58" xfId="4" applyFont="1" applyBorder="1" applyAlignment="1" applyProtection="1">
      <alignment horizontal="center" vertical="top"/>
      <protection hidden="1"/>
    </xf>
    <xf numFmtId="0" fontId="69" fillId="0" borderId="20" xfId="4" applyFont="1" applyBorder="1" applyAlignment="1" applyProtection="1">
      <alignment horizontal="center" vertical="top"/>
      <protection hidden="1"/>
    </xf>
    <xf numFmtId="0" fontId="50" fillId="0" borderId="39" xfId="4" applyFont="1" applyBorder="1" applyAlignment="1" applyProtection="1">
      <alignment horizontal="center" vertical="center" shrinkToFit="1"/>
      <protection hidden="1"/>
    </xf>
    <xf numFmtId="0" fontId="50" fillId="0" borderId="40" xfId="4" applyFont="1" applyBorder="1" applyAlignment="1" applyProtection="1">
      <alignment horizontal="center" vertical="center" shrinkToFit="1"/>
      <protection hidden="1"/>
    </xf>
    <xf numFmtId="0" fontId="50" fillId="0" borderId="0" xfId="4" applyFont="1" applyBorder="1" applyAlignment="1" applyProtection="1">
      <alignment horizontal="center" vertical="center" shrinkToFit="1"/>
      <protection hidden="1"/>
    </xf>
    <xf numFmtId="0" fontId="50" fillId="0" borderId="42" xfId="4" applyFont="1" applyBorder="1" applyAlignment="1" applyProtection="1">
      <alignment horizontal="center" vertical="center" shrinkToFit="1"/>
      <protection hidden="1"/>
    </xf>
    <xf numFmtId="0" fontId="50" fillId="0" borderId="61" xfId="4" applyFont="1" applyBorder="1" applyAlignment="1" applyProtection="1">
      <alignment horizontal="center" vertical="center" shrinkToFit="1"/>
      <protection hidden="1"/>
    </xf>
    <xf numFmtId="0" fontId="50" fillId="0" borderId="98" xfId="4" applyFont="1" applyBorder="1" applyAlignment="1" applyProtection="1">
      <alignment horizontal="center" vertical="center" shrinkToFit="1"/>
      <protection hidden="1"/>
    </xf>
    <xf numFmtId="0" fontId="68" fillId="0" borderId="0" xfId="3" applyFont="1" applyFill="1" applyBorder="1" applyAlignment="1" applyProtection="1">
      <alignment horizontal="center" vertical="center"/>
      <protection hidden="1"/>
    </xf>
    <xf numFmtId="0" fontId="4" fillId="0" borderId="0" xfId="4" applyFont="1" applyBorder="1" applyAlignment="1" applyProtection="1">
      <alignment horizontal="right" vertical="top"/>
      <protection hidden="1"/>
    </xf>
    <xf numFmtId="0" fontId="56" fillId="0" borderId="0" xfId="4" applyFont="1" applyBorder="1" applyAlignment="1" applyProtection="1">
      <alignment horizontal="distributed" vertical="center" wrapText="1" justifyLastLine="1"/>
      <protection hidden="1"/>
    </xf>
    <xf numFmtId="0" fontId="74" fillId="0" borderId="0" xfId="4" applyNumberFormat="1" applyFont="1" applyBorder="1" applyAlignment="1" applyProtection="1">
      <alignment horizontal="right" vertical="center" wrapText="1"/>
      <protection hidden="1"/>
    </xf>
    <xf numFmtId="0" fontId="4" fillId="0" borderId="0" xfId="4" applyFont="1" applyBorder="1" applyAlignment="1" applyProtection="1">
      <alignment horizontal="center" vertical="top"/>
      <protection hidden="1"/>
    </xf>
    <xf numFmtId="0" fontId="40" fillId="0" borderId="10" xfId="3" applyFont="1" applyFill="1" applyBorder="1" applyAlignment="1" applyProtection="1">
      <alignment horizontal="center" vertical="top" textRotation="255"/>
      <protection hidden="1"/>
    </xf>
    <xf numFmtId="0" fontId="40" fillId="0" borderId="3" xfId="3" applyFont="1" applyFill="1" applyBorder="1" applyAlignment="1" applyProtection="1">
      <alignment horizontal="center" vertical="top" textRotation="255"/>
      <protection hidden="1"/>
    </xf>
    <xf numFmtId="0" fontId="40" fillId="0" borderId="22" xfId="3" applyFont="1" applyFill="1" applyBorder="1" applyAlignment="1" applyProtection="1">
      <alignment horizontal="center" vertical="top" textRotation="255"/>
      <protection hidden="1"/>
    </xf>
    <xf numFmtId="0" fontId="40" fillId="0" borderId="23" xfId="3" applyFont="1" applyFill="1" applyBorder="1" applyAlignment="1" applyProtection="1">
      <alignment horizontal="center" vertical="top" textRotation="255"/>
      <protection hidden="1"/>
    </xf>
    <xf numFmtId="38" fontId="74" fillId="0" borderId="3" xfId="4" applyNumberFormat="1" applyFont="1" applyBorder="1" applyAlignment="1" applyProtection="1">
      <alignment horizontal="right" vertical="center" shrinkToFit="1"/>
      <protection hidden="1"/>
    </xf>
    <xf numFmtId="0" fontId="74" fillId="0" borderId="3" xfId="4" applyNumberFormat="1" applyFont="1" applyBorder="1" applyAlignment="1" applyProtection="1">
      <alignment horizontal="right" vertical="center" shrinkToFit="1"/>
      <protection hidden="1"/>
    </xf>
    <xf numFmtId="0" fontId="74" fillId="0" borderId="1" xfId="4" applyNumberFormat="1" applyFont="1" applyBorder="1" applyAlignment="1" applyProtection="1">
      <alignment horizontal="right" vertical="center" shrinkToFit="1"/>
      <protection hidden="1"/>
    </xf>
    <xf numFmtId="0" fontId="74" fillId="0" borderId="23" xfId="4" applyNumberFormat="1" applyFont="1" applyBorder="1" applyAlignment="1" applyProtection="1">
      <alignment horizontal="right" vertical="center" shrinkToFit="1"/>
      <protection hidden="1"/>
    </xf>
    <xf numFmtId="0" fontId="74" fillId="0" borderId="24" xfId="4" applyNumberFormat="1" applyFont="1" applyBorder="1" applyAlignment="1" applyProtection="1">
      <alignment horizontal="right" vertical="center" shrinkToFit="1"/>
      <protection hidden="1"/>
    </xf>
    <xf numFmtId="0" fontId="74" fillId="0" borderId="26" xfId="4" applyNumberFormat="1" applyFont="1" applyBorder="1" applyAlignment="1" applyProtection="1">
      <alignment horizontal="center" vertical="center"/>
      <protection hidden="1"/>
    </xf>
    <xf numFmtId="0" fontId="74" fillId="0" borderId="28" xfId="4" applyNumberFormat="1" applyFont="1" applyBorder="1" applyAlignment="1" applyProtection="1">
      <alignment horizontal="center" vertical="center"/>
      <protection hidden="1"/>
    </xf>
    <xf numFmtId="0" fontId="77" fillId="0" borderId="3" xfId="3" applyFont="1" applyFill="1" applyBorder="1" applyAlignment="1" applyProtection="1">
      <alignment horizontal="left" vertical="center" shrinkToFit="1"/>
      <protection hidden="1"/>
    </xf>
    <xf numFmtId="0" fontId="77" fillId="0" borderId="23" xfId="3" applyFont="1" applyFill="1" applyBorder="1" applyAlignment="1" applyProtection="1">
      <alignment horizontal="left" vertical="center" shrinkToFit="1"/>
      <protection hidden="1"/>
    </xf>
    <xf numFmtId="0" fontId="74" fillId="0" borderId="3" xfId="4" applyNumberFormat="1" applyFont="1" applyBorder="1" applyAlignment="1" applyProtection="1">
      <alignment horizontal="left" vertical="center" shrinkToFit="1"/>
      <protection hidden="1"/>
    </xf>
    <xf numFmtId="0" fontId="74" fillId="0" borderId="23" xfId="4" applyNumberFormat="1" applyFont="1" applyBorder="1" applyAlignment="1" applyProtection="1">
      <alignment horizontal="left" vertical="center" shrinkToFit="1"/>
      <protection hidden="1"/>
    </xf>
    <xf numFmtId="0" fontId="60" fillId="0" borderId="2" xfId="4" applyNumberFormat="1" applyFont="1" applyBorder="1" applyAlignment="1" applyProtection="1">
      <alignment horizontal="center" vertical="top"/>
      <protection hidden="1"/>
    </xf>
    <xf numFmtId="0" fontId="60" fillId="0" borderId="11" xfId="4" applyNumberFormat="1" applyFont="1" applyBorder="1" applyAlignment="1" applyProtection="1">
      <alignment horizontal="center" vertical="top"/>
      <protection hidden="1"/>
    </xf>
    <xf numFmtId="0" fontId="60" fillId="0" borderId="54" xfId="4" applyFont="1" applyBorder="1" applyAlignment="1" applyProtection="1">
      <alignment horizontal="center" vertical="center" wrapText="1"/>
      <protection hidden="1"/>
    </xf>
    <xf numFmtId="0" fontId="60" fillId="0" borderId="55" xfId="4" applyFont="1" applyBorder="1" applyAlignment="1" applyProtection="1">
      <alignment horizontal="center" vertical="center"/>
      <protection hidden="1"/>
    </xf>
    <xf numFmtId="0" fontId="60" fillId="0" borderId="97" xfId="4" applyFont="1" applyBorder="1" applyAlignment="1" applyProtection="1">
      <alignment horizontal="center" vertical="center"/>
      <protection hidden="1"/>
    </xf>
    <xf numFmtId="0" fontId="60" fillId="0" borderId="57" xfId="4" applyFont="1" applyBorder="1" applyAlignment="1" applyProtection="1">
      <alignment horizontal="center" vertical="center"/>
      <protection hidden="1"/>
    </xf>
    <xf numFmtId="0" fontId="60" fillId="0" borderId="0" xfId="4" applyFont="1" applyBorder="1" applyAlignment="1" applyProtection="1">
      <alignment horizontal="center" vertical="center"/>
      <protection hidden="1"/>
    </xf>
    <xf numFmtId="0" fontId="60" fillId="0" borderId="42" xfId="4" applyFont="1" applyBorder="1" applyAlignment="1" applyProtection="1">
      <alignment horizontal="center" vertical="center"/>
      <protection hidden="1"/>
    </xf>
    <xf numFmtId="38" fontId="74" fillId="0" borderId="96" xfId="4" applyNumberFormat="1" applyFont="1" applyBorder="1" applyAlignment="1" applyProtection="1">
      <alignment horizontal="right" vertical="center"/>
      <protection hidden="1"/>
    </xf>
    <xf numFmtId="0" fontId="74" fillId="0" borderId="55" xfId="4" applyNumberFormat="1" applyFont="1" applyBorder="1" applyAlignment="1" applyProtection="1">
      <alignment horizontal="right" vertical="center"/>
      <protection hidden="1"/>
    </xf>
    <xf numFmtId="0" fontId="74" fillId="0" borderId="0" xfId="4" applyFont="1" applyAlignment="1" applyProtection="1">
      <alignment horizontal="left" vertical="center"/>
      <protection hidden="1"/>
    </xf>
    <xf numFmtId="0" fontId="74" fillId="0" borderId="0" xfId="4" applyFont="1" applyBorder="1" applyAlignment="1" applyProtection="1">
      <alignment horizontal="left" vertical="center"/>
      <protection hidden="1"/>
    </xf>
    <xf numFmtId="0" fontId="50" fillId="0" borderId="8" xfId="3" applyFont="1" applyFill="1" applyBorder="1" applyAlignment="1" applyProtection="1">
      <alignment horizontal="center" vertical="center"/>
      <protection hidden="1"/>
    </xf>
    <xf numFmtId="0" fontId="50" fillId="0" borderId="9" xfId="3" applyFont="1" applyFill="1" applyBorder="1" applyAlignment="1" applyProtection="1">
      <alignment horizontal="center" vertical="center"/>
      <protection hidden="1"/>
    </xf>
    <xf numFmtId="0" fontId="50" fillId="0" borderId="11" xfId="3" applyFont="1" applyFill="1" applyBorder="1" applyAlignment="1" applyProtection="1">
      <alignment horizontal="center" vertical="center"/>
      <protection hidden="1"/>
    </xf>
    <xf numFmtId="0" fontId="78" fillId="0" borderId="7" xfId="3" applyFont="1" applyFill="1" applyBorder="1" applyAlignment="1" applyProtection="1">
      <alignment horizontal="center" vertical="top" textRotation="255"/>
      <protection hidden="1"/>
    </xf>
    <xf numFmtId="0" fontId="78" fillId="0" borderId="8" xfId="3" applyFont="1" applyFill="1" applyBorder="1" applyAlignment="1" applyProtection="1">
      <alignment horizontal="center" vertical="top" textRotation="255"/>
      <protection hidden="1"/>
    </xf>
    <xf numFmtId="0" fontId="78" fillId="0" borderId="10" xfId="3" applyFont="1" applyFill="1" applyBorder="1" applyAlignment="1" applyProtection="1">
      <alignment horizontal="center" vertical="top" textRotation="255"/>
      <protection hidden="1"/>
    </xf>
    <xf numFmtId="0" fontId="78" fillId="0" borderId="3" xfId="3" applyFont="1" applyFill="1" applyBorder="1" applyAlignment="1" applyProtection="1">
      <alignment horizontal="center" vertical="top" textRotation="255"/>
      <protection hidden="1"/>
    </xf>
    <xf numFmtId="0" fontId="49" fillId="0" borderId="57" xfId="3" applyFont="1" applyFill="1" applyBorder="1" applyAlignment="1" applyProtection="1">
      <alignment horizontal="center" vertical="center"/>
      <protection hidden="1"/>
    </xf>
    <xf numFmtId="0" fontId="49" fillId="0" borderId="101" xfId="3" applyFont="1" applyFill="1" applyBorder="1" applyAlignment="1" applyProtection="1">
      <alignment horizontal="center" vertical="center"/>
      <protection hidden="1"/>
    </xf>
    <xf numFmtId="0" fontId="5" fillId="0" borderId="41" xfId="3" applyFont="1" applyFill="1" applyBorder="1" applyAlignment="1" applyProtection="1">
      <alignment horizontal="left" vertical="center" shrinkToFit="1"/>
      <protection hidden="1"/>
    </xf>
    <xf numFmtId="0" fontId="5" fillId="0" borderId="0" xfId="3" applyFont="1" applyFill="1" applyBorder="1" applyAlignment="1" applyProtection="1">
      <alignment horizontal="left" vertical="center" shrinkToFit="1"/>
      <protection hidden="1"/>
    </xf>
    <xf numFmtId="0" fontId="5" fillId="0" borderId="42" xfId="3" applyFont="1" applyFill="1" applyBorder="1" applyAlignment="1" applyProtection="1">
      <alignment horizontal="left" vertical="center" shrinkToFit="1"/>
      <protection hidden="1"/>
    </xf>
    <xf numFmtId="0" fontId="5" fillId="0" borderId="17" xfId="3" applyFont="1" applyFill="1" applyBorder="1" applyAlignment="1" applyProtection="1">
      <alignment horizontal="left" vertical="center" shrinkToFit="1"/>
      <protection hidden="1"/>
    </xf>
    <xf numFmtId="0" fontId="5" fillId="0" borderId="18" xfId="3" applyFont="1" applyFill="1" applyBorder="1" applyAlignment="1" applyProtection="1">
      <alignment horizontal="left" vertical="center" shrinkToFit="1"/>
      <protection hidden="1"/>
    </xf>
    <xf numFmtId="0" fontId="5" fillId="0" borderId="19" xfId="3" applyFont="1" applyFill="1" applyBorder="1" applyAlignment="1" applyProtection="1">
      <alignment horizontal="left" vertical="center" shrinkToFit="1"/>
      <protection hidden="1"/>
    </xf>
    <xf numFmtId="0" fontId="60" fillId="0" borderId="41" xfId="3" applyFont="1" applyFill="1" applyBorder="1" applyAlignment="1" applyProtection="1">
      <alignment horizontal="center" vertical="center" wrapText="1"/>
      <protection hidden="1"/>
    </xf>
    <xf numFmtId="0" fontId="60" fillId="0" borderId="0" xfId="3" applyFont="1" applyFill="1" applyBorder="1" applyAlignment="1" applyProtection="1">
      <alignment horizontal="center" vertical="center" wrapText="1"/>
      <protection hidden="1"/>
    </xf>
    <xf numFmtId="0" fontId="60" fillId="0" borderId="42" xfId="3" applyFont="1" applyFill="1" applyBorder="1" applyAlignment="1" applyProtection="1">
      <alignment horizontal="center" vertical="center" wrapText="1"/>
      <protection hidden="1"/>
    </xf>
    <xf numFmtId="0" fontId="60" fillId="0" borderId="17" xfId="3" applyFont="1" applyFill="1" applyBorder="1" applyAlignment="1" applyProtection="1">
      <alignment horizontal="center" vertical="center" wrapText="1"/>
      <protection hidden="1"/>
    </xf>
    <xf numFmtId="0" fontId="60" fillId="0" borderId="18" xfId="3" applyFont="1" applyFill="1" applyBorder="1" applyAlignment="1" applyProtection="1">
      <alignment horizontal="center" vertical="center" wrapText="1"/>
      <protection hidden="1"/>
    </xf>
    <xf numFmtId="0" fontId="60" fillId="0" borderId="19" xfId="3" applyFont="1" applyFill="1" applyBorder="1" applyAlignment="1" applyProtection="1">
      <alignment horizontal="center" vertical="center" wrapText="1"/>
      <protection hidden="1"/>
    </xf>
    <xf numFmtId="0" fontId="28" fillId="0" borderId="41" xfId="3" applyFont="1" applyFill="1" applyBorder="1" applyAlignment="1" applyProtection="1">
      <alignment horizontal="center" vertical="center"/>
      <protection hidden="1"/>
    </xf>
    <xf numFmtId="0" fontId="28" fillId="0" borderId="180" xfId="3" applyFont="1" applyFill="1" applyBorder="1" applyAlignment="1" applyProtection="1">
      <alignment horizontal="center" vertical="center"/>
      <protection hidden="1"/>
    </xf>
    <xf numFmtId="0" fontId="28" fillId="0" borderId="17" xfId="3" applyFont="1" applyFill="1" applyBorder="1" applyAlignment="1" applyProtection="1">
      <alignment horizontal="center" vertical="center"/>
      <protection hidden="1"/>
    </xf>
    <xf numFmtId="0" fontId="28" fillId="0" borderId="177" xfId="3" applyFont="1" applyFill="1" applyBorder="1" applyAlignment="1" applyProtection="1">
      <alignment horizontal="center" vertical="center"/>
      <protection hidden="1"/>
    </xf>
    <xf numFmtId="0" fontId="28" fillId="0" borderId="181" xfId="3" applyFont="1" applyFill="1" applyBorder="1" applyAlignment="1" applyProtection="1">
      <alignment horizontal="center" vertical="center"/>
      <protection hidden="1"/>
    </xf>
    <xf numFmtId="0" fontId="28" fillId="0" borderId="176" xfId="3" applyFont="1" applyFill="1" applyBorder="1" applyAlignment="1" applyProtection="1">
      <alignment horizontal="center" vertical="center"/>
      <protection hidden="1"/>
    </xf>
    <xf numFmtId="0" fontId="49" fillId="0" borderId="59" xfId="3" applyFont="1" applyFill="1" applyBorder="1" applyAlignment="1" applyProtection="1">
      <alignment horizontal="center" vertical="center"/>
      <protection hidden="1"/>
    </xf>
    <xf numFmtId="0" fontId="49" fillId="0" borderId="98" xfId="3" applyFont="1" applyFill="1" applyBorder="1" applyAlignment="1" applyProtection="1">
      <alignment horizontal="center" vertical="center"/>
      <protection hidden="1"/>
    </xf>
    <xf numFmtId="0" fontId="56" fillId="0" borderId="42" xfId="3" applyFont="1" applyFill="1" applyBorder="1" applyAlignment="1" applyProtection="1">
      <alignment horizontal="center" vertical="center"/>
      <protection hidden="1"/>
    </xf>
    <xf numFmtId="0" fontId="56" fillId="0" borderId="31" xfId="3" applyFont="1" applyFill="1" applyBorder="1" applyAlignment="1" applyProtection="1">
      <alignment horizontal="center" vertical="center"/>
      <protection hidden="1"/>
    </xf>
    <xf numFmtId="0" fontId="56" fillId="0" borderId="61" xfId="3" applyFont="1" applyFill="1" applyBorder="1" applyAlignment="1" applyProtection="1">
      <alignment horizontal="center" vertical="center"/>
      <protection hidden="1"/>
    </xf>
    <xf numFmtId="0" fontId="56" fillId="0" borderId="98" xfId="3" applyFont="1" applyFill="1" applyBorder="1" applyAlignment="1" applyProtection="1">
      <alignment horizontal="center" vertical="center"/>
      <protection hidden="1"/>
    </xf>
    <xf numFmtId="0" fontId="5" fillId="0" borderId="31" xfId="3" applyFont="1" applyFill="1" applyBorder="1" applyAlignment="1" applyProtection="1">
      <alignment horizontal="left" vertical="center" shrinkToFit="1"/>
      <protection hidden="1"/>
    </xf>
    <xf numFmtId="0" fontId="5" fillId="0" borderId="61" xfId="3" applyFont="1" applyFill="1" applyBorder="1" applyAlignment="1" applyProtection="1">
      <alignment horizontal="left" vertical="center" shrinkToFit="1"/>
      <protection hidden="1"/>
    </xf>
    <xf numFmtId="0" fontId="5" fillId="0" borderId="98" xfId="3" applyFont="1" applyFill="1" applyBorder="1" applyAlignment="1" applyProtection="1">
      <alignment horizontal="left" vertical="center" shrinkToFit="1"/>
      <protection hidden="1"/>
    </xf>
    <xf numFmtId="0" fontId="60" fillId="0" borderId="31" xfId="3" applyFont="1" applyFill="1" applyBorder="1" applyAlignment="1" applyProtection="1">
      <alignment horizontal="center" vertical="center" wrapText="1"/>
      <protection hidden="1"/>
    </xf>
    <xf numFmtId="0" fontId="60" fillId="0" borderId="61" xfId="3" applyFont="1" applyFill="1" applyBorder="1" applyAlignment="1" applyProtection="1">
      <alignment horizontal="center" vertical="center" wrapText="1"/>
      <protection hidden="1"/>
    </xf>
    <xf numFmtId="0" fontId="60" fillId="0" borderId="98" xfId="3" applyFont="1" applyFill="1" applyBorder="1" applyAlignment="1" applyProtection="1">
      <alignment horizontal="center" vertical="center" wrapText="1"/>
      <protection hidden="1"/>
    </xf>
    <xf numFmtId="0" fontId="28" fillId="0" borderId="31" xfId="3" applyFont="1" applyFill="1" applyBorder="1" applyAlignment="1" applyProtection="1">
      <alignment horizontal="center" vertical="center"/>
      <protection hidden="1"/>
    </xf>
    <xf numFmtId="0" fontId="28" fillId="0" borderId="195" xfId="3" applyFont="1" applyFill="1" applyBorder="1" applyAlignment="1" applyProtection="1">
      <alignment horizontal="center" vertical="center"/>
      <protection hidden="1"/>
    </xf>
    <xf numFmtId="0" fontId="28" fillId="0" borderId="196" xfId="3" applyFont="1" applyFill="1" applyBorder="1" applyAlignment="1" applyProtection="1">
      <alignment horizontal="center" vertical="center"/>
      <protection hidden="1"/>
    </xf>
    <xf numFmtId="0" fontId="80" fillId="0" borderId="0" xfId="4" applyFont="1" applyBorder="1" applyAlignment="1" applyProtection="1">
      <alignment horizontal="center" vertical="center"/>
      <protection hidden="1"/>
    </xf>
    <xf numFmtId="0" fontId="74" fillId="0" borderId="38" xfId="4" applyNumberFormat="1" applyFont="1" applyBorder="1" applyAlignment="1" applyProtection="1">
      <alignment horizontal="right" vertical="center"/>
      <protection hidden="1"/>
    </xf>
    <xf numFmtId="177" fontId="74" fillId="0" borderId="8" xfId="4" applyNumberFormat="1" applyFont="1" applyBorder="1" applyAlignment="1" applyProtection="1">
      <alignment horizontal="center" vertical="center"/>
      <protection hidden="1"/>
    </xf>
    <xf numFmtId="177" fontId="74" fillId="0" borderId="3" xfId="4" applyNumberFormat="1" applyFont="1" applyBorder="1" applyAlignment="1" applyProtection="1">
      <alignment horizontal="center" vertical="center"/>
      <protection hidden="1"/>
    </xf>
    <xf numFmtId="0" fontId="56" fillId="0" borderId="8" xfId="4" applyNumberFormat="1" applyFont="1" applyBorder="1" applyAlignment="1" applyProtection="1">
      <alignment horizontal="distributed" vertical="center"/>
      <protection hidden="1"/>
    </xf>
    <xf numFmtId="0" fontId="56" fillId="0" borderId="3" xfId="4" applyNumberFormat="1" applyFont="1" applyBorder="1" applyAlignment="1" applyProtection="1">
      <alignment horizontal="distributed" vertical="center"/>
      <protection hidden="1"/>
    </xf>
    <xf numFmtId="0" fontId="74" fillId="0" borderId="3" xfId="4" applyNumberFormat="1" applyFont="1" applyBorder="1" applyAlignment="1" applyProtection="1">
      <alignment horizontal="center" vertical="center"/>
      <protection hidden="1"/>
    </xf>
    <xf numFmtId="0" fontId="74" fillId="0" borderId="107" xfId="4" applyNumberFormat="1" applyFont="1" applyBorder="1" applyAlignment="1" applyProtection="1">
      <alignment horizontal="center" vertical="center"/>
      <protection hidden="1"/>
    </xf>
    <xf numFmtId="0" fontId="74" fillId="0" borderId="109" xfId="4" applyNumberFormat="1" applyFont="1" applyBorder="1" applyAlignment="1" applyProtection="1">
      <alignment horizontal="center" vertical="center"/>
      <protection hidden="1"/>
    </xf>
    <xf numFmtId="0" fontId="43" fillId="0" borderId="55" xfId="4" applyFont="1" applyBorder="1" applyAlignment="1" applyProtection="1">
      <alignment vertical="top" wrapText="1"/>
      <protection hidden="1"/>
    </xf>
    <xf numFmtId="0" fontId="43" fillId="0" borderId="56" xfId="4" applyFont="1" applyBorder="1" applyAlignment="1" applyProtection="1">
      <alignment vertical="top" wrapText="1"/>
      <protection hidden="1"/>
    </xf>
    <xf numFmtId="0" fontId="43" fillId="0" borderId="0" xfId="4" applyFont="1" applyBorder="1" applyAlignment="1" applyProtection="1">
      <alignment vertical="top" wrapText="1"/>
      <protection hidden="1"/>
    </xf>
    <xf numFmtId="0" fontId="43" fillId="0" borderId="58" xfId="4" applyFont="1" applyBorder="1" applyAlignment="1" applyProtection="1">
      <alignment vertical="top" wrapText="1"/>
      <protection hidden="1"/>
    </xf>
    <xf numFmtId="0" fontId="5" fillId="0" borderId="3" xfId="3" applyFont="1" applyFill="1" applyBorder="1" applyAlignment="1" applyProtection="1">
      <alignment horizontal="left" vertical="center" wrapText="1"/>
      <protection hidden="1"/>
    </xf>
    <xf numFmtId="0" fontId="5" fillId="0" borderId="23" xfId="3" applyFont="1" applyFill="1" applyBorder="1" applyAlignment="1" applyProtection="1">
      <alignment horizontal="left" vertical="center" wrapText="1"/>
      <protection hidden="1"/>
    </xf>
    <xf numFmtId="0" fontId="56" fillId="0" borderId="3" xfId="3" applyFont="1" applyFill="1" applyBorder="1" applyAlignment="1" applyProtection="1">
      <alignment horizontal="distributed" vertical="center"/>
      <protection hidden="1"/>
    </xf>
    <xf numFmtId="0" fontId="49" fillId="0" borderId="10" xfId="3" applyFont="1" applyFill="1" applyBorder="1" applyAlignment="1" applyProtection="1">
      <alignment horizontal="distributed" vertical="center"/>
      <protection hidden="1"/>
    </xf>
    <xf numFmtId="0" fontId="49" fillId="0" borderId="3" xfId="3" applyFont="1" applyFill="1" applyBorder="1" applyAlignment="1" applyProtection="1">
      <alignment horizontal="distributed" vertical="center"/>
      <protection hidden="1"/>
    </xf>
    <xf numFmtId="0" fontId="49" fillId="0" borderId="22" xfId="3" applyFont="1" applyFill="1" applyBorder="1" applyAlignment="1" applyProtection="1">
      <alignment horizontal="distributed" vertical="center"/>
      <protection hidden="1"/>
    </xf>
    <xf numFmtId="0" fontId="49" fillId="0" borderId="23" xfId="3" applyFont="1" applyFill="1" applyBorder="1" applyAlignment="1" applyProtection="1">
      <alignment horizontal="distributed" vertical="center"/>
      <protection hidden="1"/>
    </xf>
    <xf numFmtId="0" fontId="56" fillId="0" borderId="3" xfId="3" applyFont="1" applyFill="1" applyBorder="1" applyAlignment="1" applyProtection="1">
      <alignment horizontal="distributed" vertical="center" wrapText="1"/>
      <protection hidden="1"/>
    </xf>
    <xf numFmtId="0" fontId="56" fillId="0" borderId="23" xfId="3" applyFont="1" applyFill="1" applyBorder="1" applyAlignment="1" applyProtection="1">
      <alignment horizontal="distributed" vertical="center" wrapText="1"/>
      <protection hidden="1"/>
    </xf>
    <xf numFmtId="0" fontId="79" fillId="0" borderId="2" xfId="4" applyNumberFormat="1" applyFont="1" applyBorder="1" applyAlignment="1" applyProtection="1">
      <alignment horizontal="center" vertical="center"/>
      <protection hidden="1"/>
    </xf>
    <xf numFmtId="0" fontId="79" fillId="0" borderId="3" xfId="4" applyNumberFormat="1" applyFont="1" applyBorder="1" applyAlignment="1" applyProtection="1">
      <alignment horizontal="center" vertical="center"/>
      <protection hidden="1"/>
    </xf>
    <xf numFmtId="0" fontId="74" fillId="0" borderId="8" xfId="4" applyNumberFormat="1" applyFont="1" applyBorder="1" applyAlignment="1" applyProtection="1">
      <alignment horizontal="center" vertical="center"/>
      <protection hidden="1"/>
    </xf>
    <xf numFmtId="0" fontId="69" fillId="0" borderId="58" xfId="4" applyFont="1" applyBorder="1" applyAlignment="1" applyProtection="1">
      <alignment horizontal="center"/>
      <protection hidden="1"/>
    </xf>
    <xf numFmtId="0" fontId="69" fillId="0" borderId="60" xfId="4" applyFont="1" applyBorder="1" applyAlignment="1" applyProtection="1">
      <alignment horizontal="center"/>
      <protection hidden="1"/>
    </xf>
    <xf numFmtId="0" fontId="43" fillId="0" borderId="0" xfId="4" applyFont="1" applyBorder="1" applyAlignment="1" applyProtection="1">
      <alignment horizontal="left" vertical="top" wrapText="1"/>
      <protection hidden="1"/>
    </xf>
    <xf numFmtId="0" fontId="68" fillId="0" borderId="157" xfId="4" applyFont="1" applyBorder="1" applyAlignment="1" applyProtection="1">
      <alignment horizontal="distributed" vertical="center" justifyLastLine="1"/>
      <protection hidden="1"/>
    </xf>
    <xf numFmtId="0" fontId="68" fillId="0" borderId="156" xfId="4" applyFont="1" applyBorder="1" applyAlignment="1" applyProtection="1">
      <alignment horizontal="distributed" vertical="center" justifyLastLine="1"/>
      <protection hidden="1"/>
    </xf>
    <xf numFmtId="0" fontId="68" fillId="0" borderId="120" xfId="4" applyFont="1" applyBorder="1" applyAlignment="1" applyProtection="1">
      <alignment horizontal="distributed" vertical="center" justifyLastLine="1"/>
      <protection hidden="1"/>
    </xf>
    <xf numFmtId="0" fontId="68" fillId="0" borderId="141" xfId="4" applyFont="1" applyBorder="1" applyAlignment="1" applyProtection="1">
      <alignment horizontal="distributed" vertical="center" justifyLastLine="1"/>
      <protection hidden="1"/>
    </xf>
    <xf numFmtId="0" fontId="68" fillId="0" borderId="142" xfId="4" applyFont="1" applyBorder="1" applyAlignment="1" applyProtection="1">
      <alignment horizontal="distributed" vertical="center" justifyLastLine="1"/>
      <protection hidden="1"/>
    </xf>
    <xf numFmtId="0" fontId="68" fillId="0" borderId="122" xfId="4" applyFont="1" applyBorder="1" applyAlignment="1" applyProtection="1">
      <alignment horizontal="distributed" vertical="center" justifyLastLine="1"/>
      <protection hidden="1"/>
    </xf>
    <xf numFmtId="0" fontId="68" fillId="0" borderId="158" xfId="4" applyFont="1" applyBorder="1" applyAlignment="1" applyProtection="1">
      <alignment horizontal="distributed" vertical="center" justifyLastLine="1"/>
      <protection hidden="1"/>
    </xf>
    <xf numFmtId="0" fontId="68" fillId="0" borderId="151" xfId="4" applyFont="1" applyBorder="1" applyAlignment="1" applyProtection="1">
      <alignment horizontal="distributed" vertical="center" justifyLastLine="1"/>
      <protection hidden="1"/>
    </xf>
    <xf numFmtId="0" fontId="68" fillId="0" borderId="159" xfId="4" applyFont="1" applyBorder="1" applyAlignment="1" applyProtection="1">
      <alignment horizontal="distributed" vertical="center" justifyLastLine="1"/>
      <protection hidden="1"/>
    </xf>
    <xf numFmtId="0" fontId="80" fillId="0" borderId="40" xfId="4" applyFont="1" applyBorder="1" applyAlignment="1" applyProtection="1">
      <alignment horizontal="center"/>
      <protection hidden="1"/>
    </xf>
    <xf numFmtId="0" fontId="80" fillId="0" borderId="42" xfId="4" applyFont="1" applyBorder="1" applyAlignment="1" applyProtection="1">
      <alignment horizontal="center"/>
      <protection hidden="1"/>
    </xf>
    <xf numFmtId="38" fontId="74" fillId="0" borderId="0" xfId="4" applyNumberFormat="1" applyFont="1" applyBorder="1" applyAlignment="1" applyProtection="1">
      <alignment horizontal="right" vertical="center"/>
      <protection hidden="1"/>
    </xf>
    <xf numFmtId="0" fontId="69" fillId="0" borderId="0" xfId="4" applyFont="1" applyBorder="1" applyAlignment="1" applyProtection="1">
      <alignment horizontal="center" vertical="top"/>
      <protection hidden="1"/>
    </xf>
    <xf numFmtId="0" fontId="69" fillId="0" borderId="40" xfId="4" applyFont="1" applyBorder="1" applyAlignment="1" applyProtection="1">
      <alignment horizontal="center" vertical="top"/>
      <protection hidden="1"/>
    </xf>
    <xf numFmtId="0" fontId="69" fillId="0" borderId="42" xfId="4" applyFont="1" applyBorder="1" applyAlignment="1" applyProtection="1">
      <alignment horizontal="center" vertical="top"/>
      <protection hidden="1"/>
    </xf>
    <xf numFmtId="0" fontId="69" fillId="0" borderId="19" xfId="4" applyFont="1" applyBorder="1" applyAlignment="1" applyProtection="1">
      <alignment horizontal="center" vertical="top"/>
      <protection hidden="1"/>
    </xf>
    <xf numFmtId="0" fontId="60" fillId="0" borderId="40" xfId="4" applyFont="1" applyBorder="1" applyAlignment="1" applyProtection="1">
      <alignment horizontal="right" vertical="top"/>
      <protection hidden="1"/>
    </xf>
    <xf numFmtId="0" fontId="60" fillId="0" borderId="42" xfId="4" applyFont="1" applyBorder="1" applyAlignment="1" applyProtection="1">
      <alignment horizontal="right" vertical="top"/>
      <protection hidden="1"/>
    </xf>
    <xf numFmtId="0" fontId="60" fillId="0" borderId="19" xfId="4" applyFont="1" applyBorder="1" applyAlignment="1" applyProtection="1">
      <alignment horizontal="right" vertical="top"/>
      <protection hidden="1"/>
    </xf>
    <xf numFmtId="0" fontId="60" fillId="0" borderId="0" xfId="4" applyFont="1" applyBorder="1" applyAlignment="1" applyProtection="1">
      <alignment horizontal="right" vertical="top"/>
      <protection hidden="1"/>
    </xf>
    <xf numFmtId="0" fontId="69" fillId="0" borderId="133" xfId="4" applyFont="1" applyBorder="1" applyAlignment="1" applyProtection="1">
      <alignment horizontal="center" vertical="center"/>
      <protection hidden="1"/>
    </xf>
    <xf numFmtId="0" fontId="69" fillId="0" borderId="134" xfId="4" applyFont="1" applyBorder="1" applyAlignment="1" applyProtection="1">
      <alignment horizontal="center" vertical="center"/>
      <protection hidden="1"/>
    </xf>
    <xf numFmtId="0" fontId="69" fillId="0" borderId="135" xfId="4" applyFont="1" applyBorder="1" applyAlignment="1" applyProtection="1">
      <alignment horizontal="center" vertical="center"/>
      <protection hidden="1"/>
    </xf>
    <xf numFmtId="0" fontId="69" fillId="0" borderId="141" xfId="4" applyFont="1" applyBorder="1" applyAlignment="1" applyProtection="1">
      <alignment horizontal="center" vertical="center"/>
      <protection hidden="1"/>
    </xf>
    <xf numFmtId="0" fontId="69" fillId="0" borderId="142" xfId="4" applyFont="1" applyBorder="1" applyAlignment="1" applyProtection="1">
      <alignment horizontal="center" vertical="center"/>
      <protection hidden="1"/>
    </xf>
    <xf numFmtId="0" fontId="69" fillId="0" borderId="122" xfId="4" applyFont="1" applyBorder="1" applyAlignment="1" applyProtection="1">
      <alignment horizontal="center" vertical="center"/>
      <protection hidden="1"/>
    </xf>
    <xf numFmtId="0" fontId="69" fillId="0" borderId="148" xfId="4" applyFont="1" applyBorder="1" applyAlignment="1" applyProtection="1">
      <alignment horizontal="center" vertical="center"/>
      <protection hidden="1"/>
    </xf>
    <xf numFmtId="0" fontId="69" fillId="0" borderId="149" xfId="4" applyFont="1" applyBorder="1" applyAlignment="1" applyProtection="1">
      <alignment horizontal="center" vertical="center"/>
      <protection hidden="1"/>
    </xf>
    <xf numFmtId="0" fontId="69" fillId="0" borderId="127" xfId="4" applyFont="1" applyBorder="1" applyAlignment="1" applyProtection="1">
      <alignment horizontal="center" vertical="center"/>
      <protection hidden="1"/>
    </xf>
    <xf numFmtId="0" fontId="56" fillId="0" borderId="136" xfId="4" applyFont="1" applyBorder="1" applyAlignment="1" applyProtection="1">
      <alignment horizontal="center" vertical="center" shrinkToFit="1"/>
      <protection hidden="1"/>
    </xf>
    <xf numFmtId="0" fontId="56" fillId="0" borderId="134" xfId="4" applyFont="1" applyBorder="1" applyAlignment="1" applyProtection="1">
      <alignment horizontal="center" vertical="center" shrinkToFit="1"/>
      <protection hidden="1"/>
    </xf>
    <xf numFmtId="0" fontId="56" fillId="0" borderId="137" xfId="4" applyFont="1" applyBorder="1" applyAlignment="1" applyProtection="1">
      <alignment horizontal="center" vertical="center" shrinkToFit="1"/>
      <protection hidden="1"/>
    </xf>
    <xf numFmtId="0" fontId="56" fillId="0" borderId="143" xfId="4" applyFont="1" applyBorder="1" applyAlignment="1" applyProtection="1">
      <alignment horizontal="center" vertical="center" shrinkToFit="1"/>
      <protection hidden="1"/>
    </xf>
    <xf numFmtId="0" fontId="56" fillId="0" borderId="142" xfId="4" applyFont="1" applyBorder="1" applyAlignment="1" applyProtection="1">
      <alignment horizontal="center" vertical="center" shrinkToFit="1"/>
      <protection hidden="1"/>
    </xf>
    <xf numFmtId="0" fontId="56" fillId="0" borderId="144" xfId="4" applyFont="1" applyBorder="1" applyAlignment="1" applyProtection="1">
      <alignment horizontal="center" vertical="center" shrinkToFit="1"/>
      <protection hidden="1"/>
    </xf>
    <xf numFmtId="0" fontId="56" fillId="0" borderId="150" xfId="4" applyFont="1" applyBorder="1" applyAlignment="1" applyProtection="1">
      <alignment horizontal="center" vertical="center" shrinkToFit="1"/>
      <protection hidden="1"/>
    </xf>
    <xf numFmtId="0" fontId="56" fillId="0" borderId="151" xfId="4" applyFont="1" applyBorder="1" applyAlignment="1" applyProtection="1">
      <alignment horizontal="center" vertical="center" shrinkToFit="1"/>
      <protection hidden="1"/>
    </xf>
    <xf numFmtId="0" fontId="56" fillId="0" borderId="152" xfId="4" applyFont="1" applyBorder="1" applyAlignment="1" applyProtection="1">
      <alignment horizontal="center" vertical="center" shrinkToFit="1"/>
      <protection hidden="1"/>
    </xf>
    <xf numFmtId="0" fontId="56" fillId="0" borderId="96" xfId="4" applyFont="1" applyBorder="1" applyAlignment="1" applyProtection="1">
      <alignment horizontal="center" vertical="center" shrinkToFit="1"/>
      <protection hidden="1"/>
    </xf>
    <xf numFmtId="0" fontId="56" fillId="0" borderId="55" xfId="4" applyFont="1" applyBorder="1" applyAlignment="1" applyProtection="1">
      <alignment horizontal="center" vertical="center" shrinkToFit="1"/>
      <protection hidden="1"/>
    </xf>
    <xf numFmtId="0" fontId="56" fillId="0" borderId="97" xfId="4" applyFont="1" applyBorder="1" applyAlignment="1" applyProtection="1">
      <alignment horizontal="center" vertical="center" shrinkToFit="1"/>
      <protection hidden="1"/>
    </xf>
    <xf numFmtId="0" fontId="56" fillId="0" borderId="41" xfId="4" applyFont="1" applyBorder="1" applyAlignment="1" applyProtection="1">
      <alignment horizontal="center" vertical="center" shrinkToFit="1"/>
      <protection hidden="1"/>
    </xf>
    <xf numFmtId="0" fontId="56" fillId="0" borderId="0" xfId="4" applyFont="1" applyBorder="1" applyAlignment="1" applyProtection="1">
      <alignment horizontal="center" vertical="center" shrinkToFit="1"/>
      <protection hidden="1"/>
    </xf>
    <xf numFmtId="0" fontId="56" fillId="0" borderId="42" xfId="4" applyFont="1" applyBorder="1" applyAlignment="1" applyProtection="1">
      <alignment horizontal="center" vertical="center" shrinkToFit="1"/>
      <protection hidden="1"/>
    </xf>
    <xf numFmtId="0" fontId="56" fillId="0" borderId="17" xfId="4" applyFont="1" applyBorder="1" applyAlignment="1" applyProtection="1">
      <alignment horizontal="center" vertical="center" shrinkToFit="1"/>
      <protection hidden="1"/>
    </xf>
    <xf numFmtId="0" fontId="56" fillId="0" borderId="18" xfId="4" applyFont="1" applyBorder="1" applyAlignment="1" applyProtection="1">
      <alignment horizontal="center" vertical="center" shrinkToFit="1"/>
      <protection hidden="1"/>
    </xf>
    <xf numFmtId="0" fontId="56" fillId="0" borderId="19" xfId="4" applyFont="1" applyBorder="1" applyAlignment="1" applyProtection="1">
      <alignment horizontal="center" vertical="center" shrinkToFit="1"/>
      <protection hidden="1"/>
    </xf>
    <xf numFmtId="0" fontId="43" fillId="0" borderId="96" xfId="4" applyFont="1" applyBorder="1" applyAlignment="1" applyProtection="1">
      <alignment horizontal="center"/>
      <protection hidden="1"/>
    </xf>
    <xf numFmtId="0" fontId="43" fillId="0" borderId="55" xfId="4" applyFont="1" applyBorder="1" applyAlignment="1" applyProtection="1">
      <alignment horizontal="center"/>
      <protection hidden="1"/>
    </xf>
    <xf numFmtId="0" fontId="43" fillId="0" borderId="97" xfId="4" applyFont="1" applyBorder="1" applyAlignment="1" applyProtection="1">
      <alignment horizontal="center"/>
      <protection hidden="1"/>
    </xf>
    <xf numFmtId="0" fontId="43" fillId="0" borderId="41" xfId="4" applyFont="1" applyBorder="1" applyAlignment="1" applyProtection="1">
      <alignment horizontal="center"/>
      <protection hidden="1"/>
    </xf>
    <xf numFmtId="0" fontId="43" fillId="0" borderId="0" xfId="4" applyFont="1" applyBorder="1" applyAlignment="1" applyProtection="1">
      <alignment horizontal="center"/>
      <protection hidden="1"/>
    </xf>
    <xf numFmtId="0" fontId="43" fillId="0" borderId="42" xfId="4" applyFont="1" applyBorder="1" applyAlignment="1" applyProtection="1">
      <alignment horizontal="center"/>
      <protection hidden="1"/>
    </xf>
    <xf numFmtId="0" fontId="56" fillId="0" borderId="138" xfId="4" applyFont="1" applyBorder="1" applyAlignment="1" applyProtection="1">
      <alignment horizontal="center" vertical="center" shrinkToFit="1"/>
      <protection hidden="1"/>
    </xf>
    <xf numFmtId="0" fontId="56" fillId="0" borderId="139" xfId="4" applyFont="1" applyBorder="1" applyAlignment="1" applyProtection="1">
      <alignment horizontal="center" vertical="center" shrinkToFit="1"/>
      <protection hidden="1"/>
    </xf>
    <xf numFmtId="0" fontId="56" fillId="0" borderId="140" xfId="4" applyFont="1" applyBorder="1" applyAlignment="1" applyProtection="1">
      <alignment horizontal="center" vertical="center" shrinkToFit="1"/>
      <protection hidden="1"/>
    </xf>
    <xf numFmtId="0" fontId="56" fillId="0" borderId="145" xfId="4" applyFont="1" applyBorder="1" applyAlignment="1" applyProtection="1">
      <alignment horizontal="center" vertical="center" shrinkToFit="1"/>
      <protection hidden="1"/>
    </xf>
    <xf numFmtId="0" fontId="56" fillId="0" borderId="146" xfId="4" applyFont="1" applyBorder="1" applyAlignment="1" applyProtection="1">
      <alignment horizontal="center" vertical="center" shrinkToFit="1"/>
      <protection hidden="1"/>
    </xf>
    <xf numFmtId="0" fontId="56" fillId="0" borderId="147" xfId="4" applyFont="1" applyBorder="1" applyAlignment="1" applyProtection="1">
      <alignment horizontal="center" vertical="center" shrinkToFit="1"/>
      <protection hidden="1"/>
    </xf>
    <xf numFmtId="0" fontId="56" fillId="0" borderId="153" xfId="4" applyFont="1" applyBorder="1" applyAlignment="1" applyProtection="1">
      <alignment horizontal="center" vertical="center" shrinkToFit="1"/>
      <protection hidden="1"/>
    </xf>
    <xf numFmtId="0" fontId="56" fillId="0" borderId="154" xfId="4" applyFont="1" applyBorder="1" applyAlignment="1" applyProtection="1">
      <alignment horizontal="center" vertical="center" shrinkToFit="1"/>
      <protection hidden="1"/>
    </xf>
    <xf numFmtId="0" fontId="56" fillId="0" borderId="155" xfId="4" applyFont="1" applyBorder="1" applyAlignment="1" applyProtection="1">
      <alignment horizontal="center" vertical="center" shrinkToFit="1"/>
      <protection hidden="1"/>
    </xf>
    <xf numFmtId="0" fontId="43" fillId="0" borderId="56" xfId="4" applyFont="1" applyBorder="1" applyAlignment="1" applyProtection="1">
      <alignment horizontal="center"/>
      <protection hidden="1"/>
    </xf>
    <xf numFmtId="0" fontId="43" fillId="0" borderId="58" xfId="4" applyFont="1" applyBorder="1" applyAlignment="1" applyProtection="1">
      <alignment horizontal="center"/>
      <protection hidden="1"/>
    </xf>
    <xf numFmtId="0" fontId="43" fillId="0" borderId="0" xfId="4" applyFont="1" applyBorder="1" applyAlignment="1" applyProtection="1">
      <alignment horizontal="center" vertical="center"/>
      <protection hidden="1"/>
    </xf>
    <xf numFmtId="0" fontId="43" fillId="0" borderId="58" xfId="4" applyFont="1" applyBorder="1" applyAlignment="1" applyProtection="1">
      <alignment horizontal="center" vertical="center"/>
      <protection hidden="1"/>
    </xf>
    <xf numFmtId="3" fontId="74" fillId="0" borderId="38" xfId="4" applyNumberFormat="1" applyFont="1" applyBorder="1" applyAlignment="1" applyProtection="1">
      <alignment horizontal="right" vertical="center"/>
      <protection hidden="1"/>
    </xf>
    <xf numFmtId="3" fontId="74" fillId="0" borderId="39" xfId="4" applyNumberFormat="1" applyFont="1" applyBorder="1" applyAlignment="1" applyProtection="1">
      <alignment horizontal="right" vertical="center"/>
      <protection hidden="1"/>
    </xf>
    <xf numFmtId="3" fontId="74" fillId="0" borderId="41" xfId="4" applyNumberFormat="1" applyFont="1" applyBorder="1" applyAlignment="1" applyProtection="1">
      <alignment horizontal="right" vertical="center"/>
      <protection hidden="1"/>
    </xf>
    <xf numFmtId="3" fontId="74" fillId="0" borderId="0" xfId="4" applyNumberFormat="1" applyFont="1" applyBorder="1" applyAlignment="1" applyProtection="1">
      <alignment horizontal="right" vertical="center"/>
      <protection hidden="1"/>
    </xf>
    <xf numFmtId="3" fontId="74" fillId="0" borderId="17" xfId="4" applyNumberFormat="1" applyFont="1" applyBorder="1" applyAlignment="1" applyProtection="1">
      <alignment horizontal="right" vertical="center"/>
      <protection hidden="1"/>
    </xf>
    <xf numFmtId="3" fontId="74" fillId="0" borderId="18" xfId="4" applyNumberFormat="1" applyFont="1" applyBorder="1" applyAlignment="1" applyProtection="1">
      <alignment horizontal="right" vertical="center"/>
      <protection hidden="1"/>
    </xf>
    <xf numFmtId="0" fontId="68" fillId="0" borderId="57" xfId="4" applyFont="1" applyBorder="1" applyAlignment="1" applyProtection="1">
      <alignment horizontal="center" vertical="center" justifyLastLine="1"/>
      <protection hidden="1"/>
    </xf>
    <xf numFmtId="0" fontId="68" fillId="0" borderId="0" xfId="4" applyFont="1" applyBorder="1" applyAlignment="1" applyProtection="1">
      <alignment horizontal="center" vertical="center" justifyLastLine="1"/>
      <protection hidden="1"/>
    </xf>
    <xf numFmtId="0" fontId="68" fillId="0" borderId="119" xfId="4" applyFont="1" applyBorder="1" applyAlignment="1" applyProtection="1">
      <alignment horizontal="distributed" vertical="center" justifyLastLine="1"/>
      <protection hidden="1"/>
    </xf>
    <xf numFmtId="0" fontId="68" fillId="0" borderId="121" xfId="4" applyFont="1" applyBorder="1" applyAlignment="1" applyProtection="1">
      <alignment horizontal="distributed" vertical="center" justifyLastLine="1"/>
      <protection hidden="1"/>
    </xf>
    <xf numFmtId="0" fontId="68" fillId="0" borderId="126" xfId="4" applyFont="1" applyBorder="1" applyAlignment="1" applyProtection="1">
      <alignment horizontal="distributed" vertical="center" justifyLastLine="1"/>
      <protection hidden="1"/>
    </xf>
    <xf numFmtId="0" fontId="68" fillId="0" borderId="149" xfId="4" applyFont="1" applyBorder="1" applyAlignment="1" applyProtection="1">
      <alignment horizontal="distributed" vertical="center" justifyLastLine="1"/>
      <protection hidden="1"/>
    </xf>
    <xf numFmtId="0" fontId="68" fillId="0" borderId="127" xfId="4" applyFont="1" applyBorder="1" applyAlignment="1" applyProtection="1">
      <alignment horizontal="distributed" vertical="center" justifyLastLine="1"/>
      <protection hidden="1"/>
    </xf>
    <xf numFmtId="38" fontId="46" fillId="0" borderId="96" xfId="4" applyNumberFormat="1" applyFont="1" applyBorder="1" applyAlignment="1" applyProtection="1">
      <alignment horizontal="right" vertical="center"/>
      <protection hidden="1"/>
    </xf>
    <xf numFmtId="0" fontId="46" fillId="0" borderId="55" xfId="4" applyNumberFormat="1" applyFont="1" applyBorder="1" applyAlignment="1" applyProtection="1">
      <alignment horizontal="right" vertical="center"/>
      <protection hidden="1"/>
    </xf>
    <xf numFmtId="0" fontId="46" fillId="0" borderId="41" xfId="4" applyNumberFormat="1" applyFont="1" applyBorder="1" applyAlignment="1" applyProtection="1">
      <alignment horizontal="right" vertical="center"/>
      <protection hidden="1"/>
    </xf>
    <xf numFmtId="0" fontId="46" fillId="0" borderId="0" xfId="4" applyNumberFormat="1" applyFont="1" applyBorder="1" applyAlignment="1" applyProtection="1">
      <alignment horizontal="right" vertical="center"/>
      <protection hidden="1"/>
    </xf>
    <xf numFmtId="0" fontId="46" fillId="0" borderId="17" xfId="4" applyNumberFormat="1" applyFont="1" applyBorder="1" applyAlignment="1" applyProtection="1">
      <alignment horizontal="right" vertical="center"/>
      <protection hidden="1"/>
    </xf>
    <xf numFmtId="0" fontId="46" fillId="0" borderId="18" xfId="4" applyNumberFormat="1" applyFont="1" applyBorder="1" applyAlignment="1" applyProtection="1">
      <alignment horizontal="right" vertical="center"/>
      <protection hidden="1"/>
    </xf>
    <xf numFmtId="0" fontId="60" fillId="0" borderId="97" xfId="4" applyFont="1" applyBorder="1" applyAlignment="1" applyProtection="1">
      <alignment horizontal="right" vertical="top"/>
      <protection hidden="1"/>
    </xf>
    <xf numFmtId="38" fontId="46" fillId="0" borderId="55" xfId="4" applyNumberFormat="1" applyFont="1" applyBorder="1" applyAlignment="1" applyProtection="1">
      <alignment horizontal="right" vertical="center"/>
      <protection hidden="1"/>
    </xf>
    <xf numFmtId="0" fontId="46" fillId="0" borderId="3" xfId="4" applyFont="1" applyBorder="1" applyAlignment="1" applyProtection="1">
      <alignment horizontal="left" vertical="center" wrapText="1"/>
      <protection hidden="1"/>
    </xf>
    <xf numFmtId="0" fontId="46" fillId="0" borderId="3" xfId="4" applyFont="1" applyBorder="1" applyAlignment="1" applyProtection="1">
      <alignment horizontal="left" vertical="center"/>
      <protection hidden="1"/>
    </xf>
    <xf numFmtId="38" fontId="46" fillId="0" borderId="38" xfId="4" applyNumberFormat="1" applyFont="1" applyBorder="1" applyAlignment="1" applyProtection="1">
      <alignment horizontal="right" vertical="center"/>
      <protection hidden="1"/>
    </xf>
    <xf numFmtId="0" fontId="46" fillId="0" borderId="39" xfId="4" applyNumberFormat="1" applyFont="1" applyBorder="1" applyAlignment="1" applyProtection="1">
      <alignment horizontal="right" vertical="center"/>
      <protection hidden="1"/>
    </xf>
    <xf numFmtId="38" fontId="46" fillId="0" borderId="39" xfId="4" applyNumberFormat="1" applyFont="1" applyBorder="1" applyAlignment="1" applyProtection="1">
      <alignment horizontal="right" vertical="center"/>
      <protection hidden="1"/>
    </xf>
    <xf numFmtId="0" fontId="56" fillId="0" borderId="54" xfId="4" applyFont="1" applyBorder="1" applyAlignment="1" applyProtection="1">
      <alignment horizontal="center" vertical="center" justifyLastLine="1"/>
      <protection hidden="1"/>
    </xf>
    <xf numFmtId="0" fontId="56" fillId="0" borderId="97" xfId="4" applyFont="1" applyBorder="1" applyAlignment="1" applyProtection="1">
      <alignment horizontal="center" vertical="center" justifyLastLine="1"/>
      <protection hidden="1"/>
    </xf>
    <xf numFmtId="0" fontId="56" fillId="0" borderId="57" xfId="4" applyFont="1" applyBorder="1" applyAlignment="1" applyProtection="1">
      <alignment horizontal="center" vertical="center" justifyLastLine="1"/>
      <protection hidden="1"/>
    </xf>
    <xf numFmtId="0" fontId="56" fillId="0" borderId="42" xfId="4" applyFont="1" applyBorder="1" applyAlignment="1" applyProtection="1">
      <alignment horizontal="center" vertical="center" justifyLastLine="1"/>
      <protection hidden="1"/>
    </xf>
    <xf numFmtId="0" fontId="56" fillId="0" borderId="59" xfId="4" applyFont="1" applyBorder="1" applyAlignment="1" applyProtection="1">
      <alignment horizontal="center" vertical="center" justifyLastLine="1"/>
      <protection hidden="1"/>
    </xf>
    <xf numFmtId="0" fontId="56" fillId="0" borderId="98" xfId="4" applyFont="1" applyBorder="1" applyAlignment="1" applyProtection="1">
      <alignment horizontal="center" vertical="center" justifyLastLine="1"/>
      <protection hidden="1"/>
    </xf>
    <xf numFmtId="0" fontId="60" fillId="0" borderId="67" xfId="4" applyFont="1" applyBorder="1" applyAlignment="1" applyProtection="1">
      <alignment horizontal="left" vertical="center" wrapText="1" justifyLastLine="1"/>
      <protection hidden="1"/>
    </xf>
    <xf numFmtId="0" fontId="60" fillId="0" borderId="8" xfId="4" applyFont="1" applyBorder="1" applyAlignment="1" applyProtection="1">
      <alignment horizontal="left" vertical="center" wrapText="1" justifyLastLine="1"/>
      <protection hidden="1"/>
    </xf>
    <xf numFmtId="0" fontId="60" fillId="0" borderId="2" xfId="4" applyFont="1" applyBorder="1" applyAlignment="1" applyProtection="1">
      <alignment horizontal="left" vertical="center" wrapText="1" justifyLastLine="1"/>
      <protection hidden="1"/>
    </xf>
    <xf numFmtId="0" fontId="60" fillId="0" borderId="3" xfId="4" applyFont="1" applyBorder="1" applyAlignment="1" applyProtection="1">
      <alignment horizontal="left" vertical="center" wrapText="1" justifyLastLine="1"/>
      <protection hidden="1"/>
    </xf>
    <xf numFmtId="0" fontId="46" fillId="0" borderId="55" xfId="4" applyFont="1" applyBorder="1" applyAlignment="1" applyProtection="1">
      <alignment horizontal="left" vertical="center" justifyLastLine="1"/>
      <protection hidden="1"/>
    </xf>
    <xf numFmtId="0" fontId="46" fillId="0" borderId="56" xfId="4" applyFont="1" applyBorder="1" applyAlignment="1" applyProtection="1">
      <alignment horizontal="left" vertical="center" justifyLastLine="1"/>
      <protection hidden="1"/>
    </xf>
    <xf numFmtId="0" fontId="46" fillId="0" borderId="0" xfId="4" applyFont="1" applyBorder="1" applyAlignment="1" applyProtection="1">
      <alignment horizontal="left" vertical="center" justifyLastLine="1"/>
      <protection hidden="1"/>
    </xf>
    <xf numFmtId="0" fontId="46" fillId="0" borderId="58" xfId="4" applyFont="1" applyBorder="1" applyAlignment="1" applyProtection="1">
      <alignment horizontal="left" vertical="center" justifyLastLine="1"/>
      <protection hidden="1"/>
    </xf>
    <xf numFmtId="0" fontId="46" fillId="0" borderId="18" xfId="4" applyFont="1" applyBorder="1" applyAlignment="1" applyProtection="1">
      <alignment horizontal="left" vertical="center" justifyLastLine="1"/>
      <protection hidden="1"/>
    </xf>
    <xf numFmtId="0" fontId="46" fillId="0" borderId="20" xfId="4" applyFont="1" applyBorder="1" applyAlignment="1" applyProtection="1">
      <alignment horizontal="left" vertical="center" justifyLastLine="1"/>
      <protection hidden="1"/>
    </xf>
    <xf numFmtId="0" fontId="60" fillId="0" borderId="0" xfId="4" applyFont="1" applyBorder="1" applyAlignment="1" applyProtection="1">
      <alignment horizontal="left" vertical="center" wrapText="1" justifyLastLine="1"/>
      <protection hidden="1"/>
    </xf>
    <xf numFmtId="0" fontId="60" fillId="0" borderId="42" xfId="4" applyFont="1" applyBorder="1" applyAlignment="1" applyProtection="1">
      <alignment horizontal="left" vertical="center" wrapText="1" justifyLastLine="1"/>
      <protection hidden="1"/>
    </xf>
    <xf numFmtId="0" fontId="60" fillId="0" borderId="18" xfId="4" applyFont="1" applyBorder="1" applyAlignment="1" applyProtection="1">
      <alignment horizontal="left" vertical="center" wrapText="1" justifyLastLine="1"/>
      <protection hidden="1"/>
    </xf>
    <xf numFmtId="0" fontId="60" fillId="0" borderId="19" xfId="4" applyFont="1" applyBorder="1" applyAlignment="1" applyProtection="1">
      <alignment horizontal="left" vertical="center" wrapText="1" justifyLastLine="1"/>
      <protection hidden="1"/>
    </xf>
    <xf numFmtId="0" fontId="46" fillId="0" borderId="38" xfId="4" applyNumberFormat="1" applyFont="1" applyBorder="1" applyAlignment="1" applyProtection="1">
      <alignment horizontal="left" vertical="top" wrapText="1"/>
      <protection hidden="1"/>
    </xf>
    <xf numFmtId="0" fontId="46" fillId="0" borderId="39" xfId="4" applyNumberFormat="1" applyFont="1" applyBorder="1" applyAlignment="1" applyProtection="1">
      <alignment horizontal="left" vertical="top" wrapText="1"/>
      <protection hidden="1"/>
    </xf>
    <xf numFmtId="0" fontId="46" fillId="0" borderId="92" xfId="4" applyNumberFormat="1" applyFont="1" applyBorder="1" applyAlignment="1" applyProtection="1">
      <alignment horizontal="left" vertical="top" wrapText="1"/>
      <protection hidden="1"/>
    </xf>
    <xf numFmtId="0" fontId="46" fillId="0" borderId="41" xfId="4" applyNumberFormat="1" applyFont="1" applyBorder="1" applyAlignment="1" applyProtection="1">
      <alignment horizontal="left" vertical="top" wrapText="1"/>
      <protection hidden="1"/>
    </xf>
    <xf numFmtId="0" fontId="46" fillId="0" borderId="0" xfId="4" applyNumberFormat="1" applyFont="1" applyBorder="1" applyAlignment="1" applyProtection="1">
      <alignment horizontal="left" vertical="top" wrapText="1"/>
      <protection hidden="1"/>
    </xf>
    <xf numFmtId="0" fontId="46" fillId="0" borderId="58" xfId="4" applyNumberFormat="1" applyFont="1" applyBorder="1" applyAlignment="1" applyProtection="1">
      <alignment horizontal="left" vertical="top" wrapText="1"/>
      <protection hidden="1"/>
    </xf>
    <xf numFmtId="0" fontId="46" fillId="0" borderId="17" xfId="4" applyNumberFormat="1" applyFont="1" applyBorder="1" applyAlignment="1" applyProtection="1">
      <alignment horizontal="left" vertical="top" wrapText="1"/>
      <protection hidden="1"/>
    </xf>
    <xf numFmtId="0" fontId="46" fillId="0" borderId="18" xfId="4" applyNumberFormat="1" applyFont="1" applyBorder="1" applyAlignment="1" applyProtection="1">
      <alignment horizontal="left" vertical="top" wrapText="1"/>
      <protection hidden="1"/>
    </xf>
    <xf numFmtId="0" fontId="46" fillId="0" borderId="20" xfId="4" applyNumberFormat="1" applyFont="1" applyBorder="1" applyAlignment="1" applyProtection="1">
      <alignment horizontal="left" vertical="top" wrapText="1"/>
      <protection hidden="1"/>
    </xf>
    <xf numFmtId="0" fontId="60" fillId="0" borderId="38" xfId="4" applyFont="1" applyBorder="1" applyAlignment="1" applyProtection="1">
      <alignment horizontal="center" vertical="center"/>
      <protection hidden="1"/>
    </xf>
    <xf numFmtId="0" fontId="60" fillId="0" borderId="39" xfId="4" applyFont="1" applyBorder="1" applyAlignment="1" applyProtection="1">
      <alignment horizontal="center" vertical="center"/>
      <protection hidden="1"/>
    </xf>
    <xf numFmtId="0" fontId="60" fillId="0" borderId="40" xfId="4" applyFont="1" applyBorder="1" applyAlignment="1" applyProtection="1">
      <alignment horizontal="center" vertical="center"/>
      <protection hidden="1"/>
    </xf>
    <xf numFmtId="0" fontId="60" fillId="0" borderId="41" xfId="4" applyFont="1" applyBorder="1" applyAlignment="1" applyProtection="1">
      <alignment horizontal="center" vertical="center"/>
      <protection hidden="1"/>
    </xf>
    <xf numFmtId="0" fontId="60" fillId="0" borderId="31" xfId="4" applyFont="1" applyBorder="1" applyAlignment="1" applyProtection="1">
      <alignment horizontal="center" vertical="center"/>
      <protection hidden="1"/>
    </xf>
    <xf numFmtId="0" fontId="60" fillId="0" borderId="61" xfId="4" applyFont="1" applyBorder="1" applyAlignment="1" applyProtection="1">
      <alignment horizontal="center" vertical="center"/>
      <protection hidden="1"/>
    </xf>
    <xf numFmtId="0" fontId="60" fillId="0" borderId="98" xfId="4" applyFont="1" applyBorder="1" applyAlignment="1" applyProtection="1">
      <alignment horizontal="center" vertical="center"/>
      <protection hidden="1"/>
    </xf>
    <xf numFmtId="0" fontId="46" fillId="0" borderId="31" xfId="4" applyNumberFormat="1" applyFont="1" applyBorder="1" applyAlignment="1" applyProtection="1">
      <alignment horizontal="right" vertical="center"/>
      <protection hidden="1"/>
    </xf>
    <xf numFmtId="0" fontId="46" fillId="0" borderId="61" xfId="4" applyNumberFormat="1" applyFont="1" applyBorder="1" applyAlignment="1" applyProtection="1">
      <alignment horizontal="right" vertical="center"/>
      <protection hidden="1"/>
    </xf>
    <xf numFmtId="0" fontId="46" fillId="0" borderId="8" xfId="4" applyFont="1" applyBorder="1" applyAlignment="1" applyProtection="1">
      <alignment horizontal="left" vertical="center" wrapText="1"/>
      <protection hidden="1"/>
    </xf>
    <xf numFmtId="0" fontId="46" fillId="0" borderId="8" xfId="4" applyFont="1" applyBorder="1" applyAlignment="1" applyProtection="1">
      <alignment horizontal="left" vertical="center"/>
      <protection hidden="1"/>
    </xf>
    <xf numFmtId="0" fontId="79" fillId="0" borderId="39" xfId="4" applyNumberFormat="1" applyFont="1" applyBorder="1" applyAlignment="1" applyProtection="1">
      <alignment horizontal="center" vertical="center"/>
      <protection hidden="1"/>
    </xf>
    <xf numFmtId="0" fontId="79" fillId="0" borderId="92" xfId="4" applyNumberFormat="1" applyFont="1" applyBorder="1" applyAlignment="1" applyProtection="1">
      <alignment horizontal="center" vertical="center"/>
      <protection hidden="1"/>
    </xf>
    <xf numFmtId="0" fontId="79" fillId="0" borderId="0" xfId="4" applyNumberFormat="1" applyFont="1" applyBorder="1" applyAlignment="1" applyProtection="1">
      <alignment horizontal="center" vertical="center"/>
      <protection hidden="1"/>
    </xf>
    <xf numFmtId="0" fontId="79" fillId="0" borderId="58" xfId="4" applyNumberFormat="1" applyFont="1" applyBorder="1" applyAlignment="1" applyProtection="1">
      <alignment horizontal="center" vertical="center"/>
      <protection hidden="1"/>
    </xf>
    <xf numFmtId="0" fontId="79" fillId="0" borderId="61" xfId="4" applyNumberFormat="1" applyFont="1" applyBorder="1" applyAlignment="1" applyProtection="1">
      <alignment horizontal="center" vertical="center"/>
      <protection hidden="1"/>
    </xf>
    <xf numFmtId="0" fontId="79" fillId="0" borderId="60" xfId="4" applyNumberFormat="1" applyFont="1" applyBorder="1" applyAlignment="1" applyProtection="1">
      <alignment horizontal="center" vertical="center"/>
      <protection hidden="1"/>
    </xf>
    <xf numFmtId="0" fontId="46" fillId="0" borderId="0" xfId="4" applyFont="1" applyBorder="1" applyAlignment="1" applyProtection="1">
      <alignment horizontal="left" vertical="center" wrapText="1"/>
      <protection hidden="1"/>
    </xf>
    <xf numFmtId="0" fontId="46" fillId="0" borderId="0" xfId="4" applyFont="1" applyBorder="1" applyAlignment="1" applyProtection="1">
      <alignment horizontal="left" vertical="center"/>
      <protection hidden="1"/>
    </xf>
    <xf numFmtId="0" fontId="46" fillId="0" borderId="54" xfId="4" applyNumberFormat="1" applyFont="1" applyBorder="1" applyAlignment="1" applyProtection="1">
      <alignment horizontal="center" vertical="center" textRotation="255"/>
      <protection hidden="1"/>
    </xf>
    <xf numFmtId="0" fontId="46" fillId="0" borderId="55" xfId="4" applyNumberFormat="1" applyFont="1" applyBorder="1" applyAlignment="1" applyProtection="1">
      <alignment horizontal="center" vertical="center" textRotation="255"/>
      <protection hidden="1"/>
    </xf>
    <xf numFmtId="0" fontId="46" fillId="0" borderId="97" xfId="4" applyNumberFormat="1" applyFont="1" applyBorder="1" applyAlignment="1" applyProtection="1">
      <alignment horizontal="center" vertical="center" textRotation="255"/>
      <protection hidden="1"/>
    </xf>
    <xf numFmtId="0" fontId="46" fillId="0" borderId="57" xfId="4" applyNumberFormat="1" applyFont="1" applyBorder="1" applyAlignment="1" applyProtection="1">
      <alignment horizontal="center" vertical="center" textRotation="255"/>
      <protection hidden="1"/>
    </xf>
    <xf numFmtId="0" fontId="46" fillId="0" borderId="0" xfId="4" applyNumberFormat="1" applyFont="1" applyBorder="1" applyAlignment="1" applyProtection="1">
      <alignment horizontal="center" vertical="center" textRotation="255"/>
      <protection hidden="1"/>
    </xf>
    <xf numFmtId="0" fontId="46" fillId="0" borderId="42" xfId="4" applyNumberFormat="1" applyFont="1" applyBorder="1" applyAlignment="1" applyProtection="1">
      <alignment horizontal="center" vertical="center" textRotation="255"/>
      <protection hidden="1"/>
    </xf>
    <xf numFmtId="0" fontId="46" fillId="0" borderId="59" xfId="4" applyNumberFormat="1" applyFont="1" applyBorder="1" applyAlignment="1" applyProtection="1">
      <alignment horizontal="center" vertical="center" textRotation="255"/>
      <protection hidden="1"/>
    </xf>
    <xf numFmtId="0" fontId="46" fillId="0" borderId="61" xfId="4" applyNumberFormat="1" applyFont="1" applyBorder="1" applyAlignment="1" applyProtection="1">
      <alignment horizontal="center" vertical="center" textRotation="255"/>
      <protection hidden="1"/>
    </xf>
    <xf numFmtId="0" fontId="46" fillId="0" borderId="98" xfId="4" applyNumberFormat="1" applyFont="1" applyBorder="1" applyAlignment="1" applyProtection="1">
      <alignment horizontal="center" vertical="center" textRotation="255"/>
      <protection hidden="1"/>
    </xf>
    <xf numFmtId="0" fontId="46" fillId="0" borderId="100" xfId="4" applyNumberFormat="1" applyFont="1" applyBorder="1" applyAlignment="1" applyProtection="1">
      <alignment horizontal="center" vertical="center"/>
      <protection hidden="1"/>
    </xf>
    <xf numFmtId="0" fontId="46" fillId="0" borderId="39" xfId="4" applyNumberFormat="1" applyFont="1" applyBorder="1" applyAlignment="1" applyProtection="1">
      <alignment horizontal="center" vertical="center"/>
      <protection hidden="1"/>
    </xf>
    <xf numFmtId="0" fontId="46" fillId="0" borderId="40" xfId="4" applyNumberFormat="1" applyFont="1" applyBorder="1" applyAlignment="1" applyProtection="1">
      <alignment horizontal="center" vertical="center"/>
      <protection hidden="1"/>
    </xf>
    <xf numFmtId="0" fontId="46" fillId="0" borderId="57" xfId="4" applyNumberFormat="1" applyFont="1" applyBorder="1" applyAlignment="1" applyProtection="1">
      <alignment horizontal="center" vertical="center"/>
      <protection hidden="1"/>
    </xf>
    <xf numFmtId="0" fontId="46" fillId="0" borderId="0" xfId="4" applyNumberFormat="1" applyFont="1" applyBorder="1" applyAlignment="1" applyProtection="1">
      <alignment horizontal="center" vertical="center"/>
      <protection hidden="1"/>
    </xf>
    <xf numFmtId="0" fontId="46" fillId="0" borderId="42" xfId="4" applyNumberFormat="1" applyFont="1" applyBorder="1" applyAlignment="1" applyProtection="1">
      <alignment horizontal="center" vertical="center"/>
      <protection hidden="1"/>
    </xf>
    <xf numFmtId="0" fontId="46" fillId="0" borderId="59" xfId="4" applyNumberFormat="1" applyFont="1" applyBorder="1" applyAlignment="1" applyProtection="1">
      <alignment horizontal="center" vertical="center"/>
      <protection hidden="1"/>
    </xf>
    <xf numFmtId="0" fontId="46" fillId="0" borderId="61" xfId="4" applyNumberFormat="1" applyFont="1" applyBorder="1" applyAlignment="1" applyProtection="1">
      <alignment horizontal="center" vertical="center"/>
      <protection hidden="1"/>
    </xf>
    <xf numFmtId="0" fontId="46" fillId="0" borderId="98" xfId="4" applyNumberFormat="1" applyFont="1" applyBorder="1" applyAlignment="1" applyProtection="1">
      <alignment horizontal="center" vertical="center"/>
      <protection hidden="1"/>
    </xf>
    <xf numFmtId="0" fontId="46" fillId="0" borderId="38" xfId="4" applyNumberFormat="1" applyFont="1" applyBorder="1" applyAlignment="1" applyProtection="1">
      <alignment horizontal="left" vertical="center"/>
      <protection hidden="1"/>
    </xf>
    <xf numFmtId="0" fontId="46" fillId="0" borderId="39" xfId="4" applyNumberFormat="1" applyFont="1" applyBorder="1" applyAlignment="1" applyProtection="1">
      <alignment horizontal="left" vertical="center"/>
      <protection hidden="1"/>
    </xf>
    <xf numFmtId="0" fontId="46" fillId="0" borderId="40" xfId="4" applyNumberFormat="1" applyFont="1" applyBorder="1" applyAlignment="1" applyProtection="1">
      <alignment horizontal="left" vertical="center"/>
      <protection hidden="1"/>
    </xf>
    <xf numFmtId="0" fontId="46" fillId="0" borderId="41" xfId="4" applyNumberFormat="1" applyFont="1" applyBorder="1" applyAlignment="1" applyProtection="1">
      <alignment horizontal="left" vertical="center"/>
      <protection hidden="1"/>
    </xf>
    <xf numFmtId="0" fontId="46" fillId="0" borderId="0" xfId="4" applyNumberFormat="1" applyFont="1" applyBorder="1" applyAlignment="1" applyProtection="1">
      <alignment horizontal="left" vertical="center"/>
      <protection hidden="1"/>
    </xf>
    <xf numFmtId="0" fontId="46" fillId="0" borderId="42" xfId="4" applyNumberFormat="1" applyFont="1" applyBorder="1" applyAlignment="1" applyProtection="1">
      <alignment horizontal="left" vertical="center"/>
      <protection hidden="1"/>
    </xf>
    <xf numFmtId="0" fontId="46" fillId="0" borderId="31" xfId="4" applyNumberFormat="1" applyFont="1" applyBorder="1" applyAlignment="1" applyProtection="1">
      <alignment horizontal="left" vertical="center"/>
      <protection hidden="1"/>
    </xf>
    <xf numFmtId="0" fontId="46" fillId="0" borderId="61" xfId="4" applyNumberFormat="1" applyFont="1" applyBorder="1" applyAlignment="1" applyProtection="1">
      <alignment horizontal="left" vertical="center"/>
      <protection hidden="1"/>
    </xf>
    <xf numFmtId="0" fontId="46" fillId="0" borderId="98" xfId="4" applyNumberFormat="1" applyFont="1" applyBorder="1" applyAlignment="1" applyProtection="1">
      <alignment horizontal="left" vertical="center"/>
      <protection hidden="1"/>
    </xf>
    <xf numFmtId="0" fontId="69" fillId="0" borderId="98" xfId="4" applyFont="1" applyBorder="1" applyAlignment="1" applyProtection="1">
      <alignment horizontal="center" vertical="top"/>
      <protection hidden="1"/>
    </xf>
    <xf numFmtId="0" fontId="56" fillId="0" borderId="55" xfId="4" applyFont="1" applyBorder="1" applyAlignment="1" applyProtection="1">
      <alignment horizontal="center" vertical="center"/>
      <protection hidden="1"/>
    </xf>
    <xf numFmtId="0" fontId="46" fillId="0" borderId="10" xfId="4" applyNumberFormat="1" applyFont="1" applyBorder="1" applyAlignment="1" applyProtection="1">
      <alignment horizontal="center" vertical="center" textRotation="255"/>
      <protection hidden="1"/>
    </xf>
    <xf numFmtId="0" fontId="46" fillId="0" borderId="3" xfId="4" applyNumberFormat="1" applyFont="1" applyBorder="1" applyAlignment="1" applyProtection="1">
      <alignment horizontal="center" vertical="center" textRotation="255"/>
      <protection hidden="1"/>
    </xf>
    <xf numFmtId="0" fontId="46" fillId="0" borderId="22" xfId="4" applyNumberFormat="1" applyFont="1" applyBorder="1" applyAlignment="1" applyProtection="1">
      <alignment horizontal="center" vertical="center" textRotation="255"/>
      <protection hidden="1"/>
    </xf>
    <xf numFmtId="0" fontId="46" fillId="0" borderId="23" xfId="4" applyNumberFormat="1" applyFont="1" applyBorder="1" applyAlignment="1" applyProtection="1">
      <alignment horizontal="center" vertical="center" textRotation="255"/>
      <protection hidden="1"/>
    </xf>
    <xf numFmtId="0" fontId="46" fillId="0" borderId="23" xfId="4" applyFont="1" applyBorder="1" applyAlignment="1" applyProtection="1">
      <alignment horizontal="left" vertical="center" wrapText="1"/>
      <protection hidden="1"/>
    </xf>
    <xf numFmtId="0" fontId="46" fillId="0" borderId="23" xfId="4" applyFont="1" applyBorder="1" applyAlignment="1" applyProtection="1">
      <alignment horizontal="left" vertical="center"/>
      <protection hidden="1"/>
    </xf>
    <xf numFmtId="0" fontId="56" fillId="0" borderId="97" xfId="4" applyFont="1" applyBorder="1" applyAlignment="1" applyProtection="1">
      <alignment horizontal="center" vertical="center"/>
      <protection hidden="1"/>
    </xf>
    <xf numFmtId="0" fontId="56" fillId="0" borderId="42" xfId="4" applyFont="1" applyBorder="1" applyAlignment="1" applyProtection="1">
      <alignment horizontal="center" vertical="center"/>
      <protection hidden="1"/>
    </xf>
    <xf numFmtId="0" fontId="56" fillId="0" borderId="18" xfId="4" applyFont="1" applyBorder="1" applyAlignment="1" applyProtection="1">
      <alignment horizontal="center" vertical="center"/>
      <protection hidden="1"/>
    </xf>
    <xf numFmtId="0" fontId="56" fillId="0" borderId="19" xfId="4" applyFont="1" applyBorder="1" applyAlignment="1" applyProtection="1">
      <alignment horizontal="center" vertical="center"/>
      <protection hidden="1"/>
    </xf>
    <xf numFmtId="0" fontId="56" fillId="0" borderId="54" xfId="4" applyFont="1" applyBorder="1" applyAlignment="1" applyProtection="1">
      <alignment horizontal="center" vertical="center" wrapText="1"/>
      <protection hidden="1"/>
    </xf>
    <xf numFmtId="0" fontId="56" fillId="0" borderId="55" xfId="4" applyFont="1" applyBorder="1" applyAlignment="1" applyProtection="1">
      <alignment horizontal="center" vertical="center" wrapText="1"/>
      <protection hidden="1"/>
    </xf>
    <xf numFmtId="0" fontId="56" fillId="0" borderId="97" xfId="4" applyFont="1" applyBorder="1" applyAlignment="1" applyProtection="1">
      <alignment horizontal="center" vertical="center" wrapText="1"/>
      <protection hidden="1"/>
    </xf>
    <xf numFmtId="0" fontId="56" fillId="0" borderId="101" xfId="4" applyFont="1" applyBorder="1" applyAlignment="1" applyProtection="1">
      <alignment horizontal="center" vertical="center" wrapText="1"/>
      <protection hidden="1"/>
    </xf>
    <xf numFmtId="0" fontId="56" fillId="0" borderId="18" xfId="4" applyFont="1" applyBorder="1" applyAlignment="1" applyProtection="1">
      <alignment horizontal="center" vertical="center" wrapText="1"/>
      <protection hidden="1"/>
    </xf>
    <xf numFmtId="0" fontId="56" fillId="0" borderId="19" xfId="4" applyFont="1" applyBorder="1" applyAlignment="1" applyProtection="1">
      <alignment horizontal="center" vertical="center" wrapText="1"/>
      <protection hidden="1"/>
    </xf>
    <xf numFmtId="0" fontId="56" fillId="0" borderId="96" xfId="4" applyFont="1" applyBorder="1" applyAlignment="1" applyProtection="1">
      <alignment horizontal="center" vertical="center" wrapText="1"/>
      <protection hidden="1"/>
    </xf>
    <xf numFmtId="0" fontId="56" fillId="0" borderId="41" xfId="4" applyFont="1" applyBorder="1" applyAlignment="1" applyProtection="1">
      <alignment horizontal="center" vertical="center" wrapText="1"/>
      <protection hidden="1"/>
    </xf>
    <xf numFmtId="0" fontId="56" fillId="0" borderId="17" xfId="4" applyFont="1" applyBorder="1" applyAlignment="1" applyProtection="1">
      <alignment horizontal="center" vertical="center" wrapText="1"/>
      <protection hidden="1"/>
    </xf>
    <xf numFmtId="182" fontId="46" fillId="0" borderId="39" xfId="4" applyNumberFormat="1" applyFont="1" applyBorder="1" applyAlignment="1" applyProtection="1">
      <alignment horizontal="center" vertical="center"/>
      <protection hidden="1"/>
    </xf>
    <xf numFmtId="182" fontId="46" fillId="0" borderId="40" xfId="4" applyNumberFormat="1" applyFont="1" applyBorder="1" applyAlignment="1" applyProtection="1">
      <alignment horizontal="center" vertical="center"/>
      <protection hidden="1"/>
    </xf>
    <xf numFmtId="182" fontId="46" fillId="0" borderId="0" xfId="4" applyNumberFormat="1" applyFont="1" applyBorder="1" applyAlignment="1" applyProtection="1">
      <alignment horizontal="center" vertical="center"/>
      <protection hidden="1"/>
    </xf>
    <xf numFmtId="182" fontId="46" fillId="0" borderId="42" xfId="4" applyNumberFormat="1" applyFont="1" applyBorder="1" applyAlignment="1" applyProtection="1">
      <alignment horizontal="center" vertical="center"/>
      <protection hidden="1"/>
    </xf>
    <xf numFmtId="182" fontId="46" fillId="0" borderId="18" xfId="4" applyNumberFormat="1" applyFont="1" applyBorder="1" applyAlignment="1" applyProtection="1">
      <alignment horizontal="center" vertical="center"/>
      <protection hidden="1"/>
    </xf>
    <xf numFmtId="182" fontId="46" fillId="0" borderId="19" xfId="4" applyNumberFormat="1" applyFont="1" applyBorder="1" applyAlignment="1" applyProtection="1">
      <alignment horizontal="center" vertical="center"/>
      <protection hidden="1"/>
    </xf>
    <xf numFmtId="0" fontId="56" fillId="0" borderId="96" xfId="4" applyFont="1" applyBorder="1" applyAlignment="1" applyProtection="1">
      <alignment horizontal="center" vertical="center"/>
      <protection hidden="1"/>
    </xf>
    <xf numFmtId="0" fontId="56" fillId="0" borderId="56" xfId="4" applyFont="1" applyBorder="1" applyAlignment="1" applyProtection="1">
      <alignment horizontal="center" vertical="center"/>
      <protection hidden="1"/>
    </xf>
    <xf numFmtId="0" fontId="56" fillId="0" borderId="58" xfId="4" applyFont="1" applyBorder="1" applyAlignment="1" applyProtection="1">
      <alignment horizontal="center" vertical="center"/>
      <protection hidden="1"/>
    </xf>
    <xf numFmtId="0" fontId="56" fillId="0" borderId="17" xfId="4" applyFont="1" applyBorder="1" applyAlignment="1" applyProtection="1">
      <alignment horizontal="center" vertical="center"/>
      <protection hidden="1"/>
    </xf>
    <xf numFmtId="0" fontId="56" fillId="0" borderId="20" xfId="4" applyFont="1" applyBorder="1" applyAlignment="1" applyProtection="1">
      <alignment horizontal="center" vertical="center"/>
      <protection hidden="1"/>
    </xf>
    <xf numFmtId="0" fontId="69" fillId="0" borderId="60" xfId="4" applyFont="1" applyBorder="1" applyAlignment="1" applyProtection="1">
      <alignment horizontal="center" vertical="top"/>
      <protection hidden="1"/>
    </xf>
    <xf numFmtId="0" fontId="2" fillId="0" borderId="0" xfId="4" applyFont="1" applyAlignment="1" applyProtection="1">
      <alignment horizontal="center"/>
      <protection hidden="1"/>
    </xf>
    <xf numFmtId="0" fontId="43" fillId="0" borderId="96" xfId="4" applyFont="1" applyBorder="1" applyAlignment="1" applyProtection="1">
      <alignment horizontal="center" vertical="center" wrapText="1" shrinkToFit="1"/>
      <protection hidden="1"/>
    </xf>
    <xf numFmtId="0" fontId="43" fillId="0" borderId="55" xfId="4" applyFont="1" applyBorder="1" applyAlignment="1" applyProtection="1">
      <alignment horizontal="center" vertical="center" shrinkToFit="1"/>
      <protection hidden="1"/>
    </xf>
    <xf numFmtId="0" fontId="43" fillId="0" borderId="56" xfId="4" applyFont="1" applyBorder="1" applyAlignment="1" applyProtection="1">
      <alignment horizontal="center" vertical="center" shrinkToFit="1"/>
      <protection hidden="1"/>
    </xf>
    <xf numFmtId="0" fontId="43" fillId="0" borderId="41" xfId="4" applyFont="1" applyBorder="1" applyAlignment="1" applyProtection="1">
      <alignment horizontal="center" vertical="center" shrinkToFit="1"/>
      <protection hidden="1"/>
    </xf>
    <xf numFmtId="0" fontId="43" fillId="0" borderId="0" xfId="4" applyFont="1" applyBorder="1" applyAlignment="1" applyProtection="1">
      <alignment horizontal="center" vertical="center" shrinkToFit="1"/>
      <protection hidden="1"/>
    </xf>
    <xf numFmtId="0" fontId="43" fillId="0" borderId="58" xfId="4" applyFont="1" applyBorder="1" applyAlignment="1" applyProtection="1">
      <alignment horizontal="center" vertical="center" shrinkToFit="1"/>
      <protection hidden="1"/>
    </xf>
    <xf numFmtId="0" fontId="43" fillId="0" borderId="17" xfId="4" applyFont="1" applyBorder="1" applyAlignment="1" applyProtection="1">
      <alignment horizontal="center" vertical="center" shrinkToFit="1"/>
      <protection hidden="1"/>
    </xf>
    <xf numFmtId="0" fontId="43" fillId="0" borderId="18" xfId="4" applyFont="1" applyBorder="1" applyAlignment="1" applyProtection="1">
      <alignment horizontal="center" vertical="center" shrinkToFit="1"/>
      <protection hidden="1"/>
    </xf>
    <xf numFmtId="0" fontId="43" fillId="0" borderId="20" xfId="4" applyFont="1" applyBorder="1" applyAlignment="1" applyProtection="1">
      <alignment horizontal="center" vertical="center" shrinkToFit="1"/>
      <protection hidden="1"/>
    </xf>
    <xf numFmtId="0" fontId="77" fillId="0" borderId="0" xfId="4" applyFont="1" applyAlignment="1" applyProtection="1">
      <alignment horizontal="left" vertical="center"/>
      <protection hidden="1"/>
    </xf>
    <xf numFmtId="0" fontId="56" fillId="0" borderId="54" xfId="4" applyFont="1" applyBorder="1" applyAlignment="1" applyProtection="1">
      <alignment horizontal="center" vertical="center"/>
      <protection hidden="1"/>
    </xf>
    <xf numFmtId="0" fontId="56" fillId="0" borderId="57" xfId="4" applyFont="1" applyBorder="1" applyAlignment="1" applyProtection="1">
      <alignment horizontal="center" vertical="center"/>
      <protection hidden="1"/>
    </xf>
    <xf numFmtId="0" fontId="56" fillId="0" borderId="101" xfId="4" applyFont="1" applyBorder="1" applyAlignment="1" applyProtection="1">
      <alignment horizontal="center" vertical="center" justifyLastLine="1"/>
      <protection hidden="1"/>
    </xf>
    <xf numFmtId="0" fontId="56" fillId="0" borderId="19" xfId="4" applyFont="1" applyBorder="1" applyAlignment="1" applyProtection="1">
      <alignment horizontal="center" vertical="center" justifyLastLine="1"/>
      <protection hidden="1"/>
    </xf>
    <xf numFmtId="0" fontId="60" fillId="0" borderId="17" xfId="4" applyFont="1" applyBorder="1" applyAlignment="1" applyProtection="1">
      <alignment horizontal="center" vertical="center"/>
      <protection hidden="1"/>
    </xf>
    <xf numFmtId="0" fontId="60" fillId="0" borderId="18" xfId="4" applyFont="1" applyBorder="1" applyAlignment="1" applyProtection="1">
      <alignment horizontal="center" vertical="center"/>
      <protection hidden="1"/>
    </xf>
    <xf numFmtId="0" fontId="60" fillId="0" borderId="19" xfId="4" applyFont="1" applyBorder="1" applyAlignment="1" applyProtection="1">
      <alignment horizontal="center" vertical="center"/>
      <protection hidden="1"/>
    </xf>
    <xf numFmtId="38" fontId="46" fillId="0" borderId="38" xfId="4" applyNumberFormat="1" applyFont="1" applyBorder="1" applyAlignment="1" applyProtection="1">
      <alignment vertical="center"/>
      <protection hidden="1"/>
    </xf>
    <xf numFmtId="0" fontId="46" fillId="0" borderId="39" xfId="4" applyNumberFormat="1" applyFont="1" applyBorder="1" applyAlignment="1" applyProtection="1">
      <alignment vertical="center"/>
      <protection hidden="1"/>
    </xf>
    <xf numFmtId="0" fontId="46" fillId="0" borderId="41" xfId="4" applyNumberFormat="1" applyFont="1" applyBorder="1" applyAlignment="1" applyProtection="1">
      <alignment vertical="center"/>
      <protection hidden="1"/>
    </xf>
    <xf numFmtId="0" fontId="46" fillId="0" borderId="0" xfId="4" applyNumberFormat="1" applyFont="1" applyBorder="1" applyAlignment="1" applyProtection="1">
      <alignment vertical="center"/>
      <protection hidden="1"/>
    </xf>
    <xf numFmtId="0" fontId="56" fillId="0" borderId="8" xfId="4" applyFont="1" applyBorder="1" applyAlignment="1" applyProtection="1">
      <alignment horizontal="center" vertical="center"/>
      <protection hidden="1"/>
    </xf>
    <xf numFmtId="0" fontId="56" fillId="0" borderId="3" xfId="4" applyFont="1" applyBorder="1" applyAlignment="1" applyProtection="1">
      <alignment horizontal="center" vertical="center"/>
      <protection hidden="1"/>
    </xf>
    <xf numFmtId="0" fontId="5" fillId="0" borderId="8" xfId="3" applyFont="1" applyFill="1" applyBorder="1" applyAlignment="1" applyProtection="1">
      <alignment horizontal="left" vertical="center" wrapText="1"/>
      <protection hidden="1"/>
    </xf>
    <xf numFmtId="0" fontId="50" fillId="0" borderId="8" xfId="3" applyFont="1" applyFill="1" applyBorder="1" applyAlignment="1" applyProtection="1">
      <alignment horizontal="center" vertical="center" wrapText="1"/>
      <protection hidden="1"/>
    </xf>
    <xf numFmtId="38" fontId="74" fillId="0" borderId="8" xfId="4" applyNumberFormat="1" applyFont="1" applyBorder="1" applyAlignment="1" applyProtection="1">
      <alignment horizontal="right" vertical="center"/>
      <protection hidden="1"/>
    </xf>
    <xf numFmtId="0" fontId="74" fillId="0" borderId="8" xfId="4" applyNumberFormat="1" applyFont="1" applyBorder="1" applyAlignment="1" applyProtection="1">
      <alignment horizontal="right" vertical="center"/>
      <protection hidden="1"/>
    </xf>
    <xf numFmtId="0" fontId="74" fillId="0" borderId="46" xfId="4" applyNumberFormat="1" applyFont="1" applyBorder="1" applyAlignment="1" applyProtection="1">
      <alignment horizontal="right" vertical="center"/>
      <protection hidden="1"/>
    </xf>
    <xf numFmtId="0" fontId="74" fillId="0" borderId="3" xfId="4" applyNumberFormat="1" applyFont="1" applyBorder="1" applyAlignment="1" applyProtection="1">
      <alignment horizontal="right" vertical="center"/>
      <protection hidden="1"/>
    </xf>
    <xf numFmtId="0" fontId="74" fillId="0" borderId="1" xfId="4" applyNumberFormat="1" applyFont="1" applyBorder="1" applyAlignment="1" applyProtection="1">
      <alignment horizontal="right" vertical="center"/>
      <protection hidden="1"/>
    </xf>
    <xf numFmtId="0" fontId="60" fillId="0" borderId="48" xfId="4" applyFont="1" applyBorder="1" applyAlignment="1" applyProtection="1">
      <alignment horizontal="center" vertical="top"/>
      <protection hidden="1"/>
    </xf>
    <xf numFmtId="0" fontId="60" fillId="0" borderId="21" xfId="4" applyFont="1" applyBorder="1" applyAlignment="1" applyProtection="1">
      <alignment horizontal="center" vertical="top"/>
      <protection hidden="1"/>
    </xf>
    <xf numFmtId="0" fontId="56" fillId="0" borderId="8" xfId="3" applyFont="1" applyFill="1" applyBorder="1" applyAlignment="1" applyProtection="1">
      <alignment horizontal="distributed" vertical="center"/>
      <protection hidden="1"/>
    </xf>
    <xf numFmtId="0" fontId="74" fillId="0" borderId="61" xfId="4" applyFont="1" applyBorder="1" applyAlignment="1" applyProtection="1">
      <alignment horizontal="left" vertical="center"/>
      <protection hidden="1"/>
    </xf>
    <xf numFmtId="0" fontId="50" fillId="0" borderId="8" xfId="4" applyNumberFormat="1" applyFont="1" applyBorder="1" applyAlignment="1" applyProtection="1">
      <alignment horizontal="center" vertical="center"/>
      <protection hidden="1"/>
    </xf>
    <xf numFmtId="0" fontId="50" fillId="0" borderId="3" xfId="4" applyNumberFormat="1" applyFont="1" applyBorder="1" applyAlignment="1" applyProtection="1">
      <alignment horizontal="center" vertical="center"/>
      <protection hidden="1"/>
    </xf>
    <xf numFmtId="0" fontId="74" fillId="0" borderId="1" xfId="4" applyNumberFormat="1" applyFont="1" applyBorder="1" applyAlignment="1" applyProtection="1">
      <alignment horizontal="center" vertical="center"/>
      <protection hidden="1"/>
    </xf>
    <xf numFmtId="0" fontId="49" fillId="0" borderId="7" xfId="3" applyFont="1" applyFill="1" applyBorder="1" applyAlignment="1" applyProtection="1">
      <alignment horizontal="distributed" vertical="center"/>
      <protection hidden="1"/>
    </xf>
    <xf numFmtId="0" fontId="49" fillId="0" borderId="8" xfId="3" applyFont="1" applyFill="1" applyBorder="1" applyAlignment="1" applyProtection="1">
      <alignment horizontal="distributed" vertical="center"/>
      <protection hidden="1"/>
    </xf>
    <xf numFmtId="0" fontId="56" fillId="0" borderId="8" xfId="3" applyFont="1" applyFill="1" applyBorder="1" applyAlignment="1" applyProtection="1">
      <alignment horizontal="distributed" vertical="center" wrapText="1"/>
      <protection hidden="1"/>
    </xf>
    <xf numFmtId="0" fontId="50" fillId="0" borderId="3" xfId="3" applyFont="1" applyFill="1" applyBorder="1" applyAlignment="1" applyProtection="1">
      <alignment horizontal="center" vertical="center" wrapText="1"/>
      <protection hidden="1"/>
    </xf>
    <xf numFmtId="38" fontId="74" fillId="0" borderId="3" xfId="4" applyNumberFormat="1" applyFont="1" applyBorder="1" applyAlignment="1" applyProtection="1">
      <alignment horizontal="right" vertical="center"/>
      <protection hidden="1"/>
    </xf>
    <xf numFmtId="0" fontId="60" fillId="0" borderId="27" xfId="4" applyFont="1" applyBorder="1" applyAlignment="1" applyProtection="1">
      <alignment horizontal="center" vertical="top"/>
      <protection hidden="1"/>
    </xf>
    <xf numFmtId="0" fontId="56" fillId="0" borderId="23" xfId="3" applyFont="1" applyFill="1" applyBorder="1" applyAlignment="1" applyProtection="1">
      <alignment horizontal="distributed" vertical="center"/>
      <protection hidden="1"/>
    </xf>
    <xf numFmtId="0" fontId="74" fillId="0" borderId="23" xfId="4" applyNumberFormat="1" applyFont="1" applyBorder="1" applyAlignment="1" applyProtection="1">
      <alignment horizontal="center" vertical="center"/>
      <protection hidden="1"/>
    </xf>
    <xf numFmtId="0" fontId="74" fillId="0" borderId="188" xfId="4" applyNumberFormat="1" applyFont="1" applyBorder="1" applyAlignment="1" applyProtection="1">
      <alignment horizontal="center" vertical="center"/>
      <protection hidden="1"/>
    </xf>
    <xf numFmtId="0" fontId="74" fillId="0" borderId="192" xfId="4" applyNumberFormat="1" applyFont="1" applyBorder="1" applyAlignment="1" applyProtection="1">
      <alignment horizontal="center" vertical="center"/>
      <protection hidden="1"/>
    </xf>
    <xf numFmtId="0" fontId="74" fillId="0" borderId="24" xfId="4" applyNumberFormat="1" applyFont="1" applyBorder="1" applyAlignment="1" applyProtection="1">
      <alignment horizontal="center" vertical="center"/>
      <protection hidden="1"/>
    </xf>
    <xf numFmtId="0" fontId="79" fillId="0" borderId="26" xfId="4" applyNumberFormat="1" applyFont="1" applyBorder="1" applyAlignment="1" applyProtection="1">
      <alignment horizontal="center" vertical="center"/>
      <protection hidden="1"/>
    </xf>
    <xf numFmtId="0" fontId="79" fillId="0" borderId="23" xfId="4" applyNumberFormat="1" applyFont="1" applyBorder="1" applyAlignment="1" applyProtection="1">
      <alignment horizontal="center" vertical="center"/>
      <protection hidden="1"/>
    </xf>
    <xf numFmtId="0" fontId="50" fillId="0" borderId="23" xfId="4" applyNumberFormat="1" applyFont="1" applyBorder="1" applyAlignment="1" applyProtection="1">
      <alignment horizontal="center" vertical="center"/>
      <protection hidden="1"/>
    </xf>
    <xf numFmtId="0" fontId="74" fillId="0" borderId="23" xfId="4" applyNumberFormat="1" applyFont="1" applyBorder="1" applyAlignment="1" applyProtection="1">
      <alignment horizontal="right" vertical="center"/>
      <protection hidden="1"/>
    </xf>
    <xf numFmtId="0" fontId="74" fillId="0" borderId="24" xfId="4" applyNumberFormat="1" applyFont="1" applyBorder="1" applyAlignment="1" applyProtection="1">
      <alignment horizontal="right" vertical="center"/>
      <protection hidden="1"/>
    </xf>
    <xf numFmtId="0" fontId="56" fillId="0" borderId="17" xfId="3" applyFont="1" applyFill="1" applyBorder="1" applyAlignment="1" applyProtection="1">
      <alignment horizontal="center" vertical="center"/>
      <protection hidden="1"/>
    </xf>
    <xf numFmtId="0" fontId="56" fillId="0" borderId="19" xfId="3" applyFont="1" applyFill="1" applyBorder="1" applyAlignment="1" applyProtection="1">
      <alignment horizontal="center" vertical="center"/>
      <protection hidden="1"/>
    </xf>
    <xf numFmtId="0" fontId="28" fillId="0" borderId="194" xfId="3" applyFont="1" applyFill="1" applyBorder="1" applyAlignment="1" applyProtection="1">
      <alignment horizontal="center" vertical="center"/>
      <protection hidden="1"/>
    </xf>
    <xf numFmtId="0" fontId="28" fillId="0" borderId="193" xfId="3" applyFont="1" applyFill="1" applyBorder="1" applyAlignment="1" applyProtection="1">
      <alignment horizontal="center" vertical="center"/>
      <protection hidden="1"/>
    </xf>
    <xf numFmtId="0" fontId="56" fillId="0" borderId="96" xfId="3" applyFont="1" applyFill="1" applyBorder="1" applyAlignment="1" applyProtection="1">
      <alignment horizontal="center" vertical="center"/>
      <protection hidden="1"/>
    </xf>
    <xf numFmtId="0" fontId="56" fillId="0" borderId="55" xfId="3" applyFont="1" applyFill="1" applyBorder="1" applyAlignment="1" applyProtection="1">
      <alignment horizontal="center" vertical="center"/>
      <protection hidden="1"/>
    </xf>
    <xf numFmtId="0" fontId="56" fillId="0" borderId="97" xfId="3" applyFont="1" applyFill="1" applyBorder="1" applyAlignment="1" applyProtection="1">
      <alignment horizontal="center" vertical="center"/>
      <protection hidden="1"/>
    </xf>
    <xf numFmtId="0" fontId="79" fillId="0" borderId="96" xfId="3" applyFont="1" applyFill="1" applyBorder="1" applyAlignment="1" applyProtection="1">
      <alignment horizontal="left" vertical="center" shrinkToFit="1"/>
      <protection hidden="1"/>
    </xf>
    <xf numFmtId="0" fontId="79" fillId="0" borderId="55" xfId="3" applyFont="1" applyFill="1" applyBorder="1" applyAlignment="1" applyProtection="1">
      <alignment horizontal="left" vertical="center" shrinkToFit="1"/>
      <protection hidden="1"/>
    </xf>
    <xf numFmtId="0" fontId="79" fillId="0" borderId="56" xfId="3" applyFont="1" applyFill="1" applyBorder="1" applyAlignment="1" applyProtection="1">
      <alignment horizontal="left" vertical="center" shrinkToFit="1"/>
      <protection hidden="1"/>
    </xf>
    <xf numFmtId="0" fontId="79" fillId="0" borderId="41" xfId="3" applyFont="1" applyFill="1" applyBorder="1" applyAlignment="1" applyProtection="1">
      <alignment horizontal="left" vertical="center" shrinkToFit="1"/>
      <protection hidden="1"/>
    </xf>
    <xf numFmtId="0" fontId="79" fillId="0" borderId="0" xfId="3" applyFont="1" applyFill="1" applyBorder="1" applyAlignment="1" applyProtection="1">
      <alignment horizontal="left" vertical="center" shrinkToFit="1"/>
      <protection hidden="1"/>
    </xf>
    <xf numFmtId="0" fontId="79" fillId="0" borderId="58" xfId="3" applyFont="1" applyFill="1" applyBorder="1" applyAlignment="1" applyProtection="1">
      <alignment horizontal="left" vertical="center" shrinkToFit="1"/>
      <protection hidden="1"/>
    </xf>
    <xf numFmtId="0" fontId="79" fillId="0" borderId="17" xfId="3" applyFont="1" applyFill="1" applyBorder="1" applyAlignment="1" applyProtection="1">
      <alignment horizontal="left" vertical="center" shrinkToFit="1"/>
      <protection hidden="1"/>
    </xf>
    <xf numFmtId="0" fontId="79" fillId="0" borderId="18" xfId="3" applyFont="1" applyFill="1" applyBorder="1" applyAlignment="1" applyProtection="1">
      <alignment horizontal="left" vertical="center" shrinkToFit="1"/>
      <protection hidden="1"/>
    </xf>
    <xf numFmtId="0" fontId="79" fillId="0" borderId="20" xfId="3" applyFont="1" applyFill="1" applyBorder="1" applyAlignment="1" applyProtection="1">
      <alignment horizontal="left" vertical="center" shrinkToFit="1"/>
      <protection hidden="1"/>
    </xf>
    <xf numFmtId="0" fontId="49" fillId="0" borderId="54" xfId="3" applyFont="1" applyFill="1" applyBorder="1" applyAlignment="1" applyProtection="1">
      <alignment horizontal="center" vertical="center"/>
      <protection hidden="1"/>
    </xf>
    <xf numFmtId="0" fontId="49" fillId="0" borderId="97" xfId="3" applyFont="1" applyFill="1" applyBorder="1" applyAlignment="1" applyProtection="1">
      <alignment horizontal="center" vertical="center"/>
      <protection hidden="1"/>
    </xf>
    <xf numFmtId="0" fontId="5" fillId="0" borderId="96" xfId="3" applyFont="1" applyFill="1" applyBorder="1" applyAlignment="1" applyProtection="1">
      <alignment horizontal="left" vertical="center" shrinkToFit="1"/>
      <protection hidden="1"/>
    </xf>
    <xf numFmtId="0" fontId="5" fillId="0" borderId="55" xfId="3" applyFont="1" applyFill="1" applyBorder="1" applyAlignment="1" applyProtection="1">
      <alignment horizontal="left" vertical="center" shrinkToFit="1"/>
      <protection hidden="1"/>
    </xf>
    <xf numFmtId="0" fontId="5" fillId="0" borderId="97" xfId="3" applyFont="1" applyFill="1" applyBorder="1" applyAlignment="1" applyProtection="1">
      <alignment horizontal="left" vertical="center" shrinkToFit="1"/>
      <protection hidden="1"/>
    </xf>
    <xf numFmtId="0" fontId="60" fillId="0" borderId="96" xfId="3" applyFont="1" applyFill="1" applyBorder="1" applyAlignment="1" applyProtection="1">
      <alignment horizontal="center" vertical="center" wrapText="1"/>
      <protection hidden="1"/>
    </xf>
    <xf numFmtId="0" fontId="60" fillId="0" borderId="55" xfId="3" applyFont="1" applyFill="1" applyBorder="1" applyAlignment="1" applyProtection="1">
      <alignment horizontal="center" vertical="center" wrapText="1"/>
      <protection hidden="1"/>
    </xf>
    <xf numFmtId="0" fontId="60" fillId="0" borderId="97" xfId="3" applyFont="1" applyFill="1" applyBorder="1" applyAlignment="1" applyProtection="1">
      <alignment horizontal="center" vertical="center" wrapText="1"/>
      <protection hidden="1"/>
    </xf>
    <xf numFmtId="0" fontId="28" fillId="0" borderId="96" xfId="3" applyFont="1" applyFill="1" applyBorder="1" applyAlignment="1" applyProtection="1">
      <alignment horizontal="center" vertical="center"/>
      <protection hidden="1"/>
    </xf>
    <xf numFmtId="0" fontId="79" fillId="0" borderId="31" xfId="3" applyFont="1" applyFill="1" applyBorder="1" applyAlignment="1" applyProtection="1">
      <alignment horizontal="left" vertical="center" shrinkToFit="1"/>
      <protection hidden="1"/>
    </xf>
    <xf numFmtId="0" fontId="79" fillId="0" borderId="61" xfId="3" applyFont="1" applyFill="1" applyBorder="1" applyAlignment="1" applyProtection="1">
      <alignment horizontal="left" vertical="center" shrinkToFit="1"/>
      <protection hidden="1"/>
    </xf>
    <xf numFmtId="0" fontId="79" fillId="0" borderId="60" xfId="3" applyFont="1" applyFill="1" applyBorder="1" applyAlignment="1" applyProtection="1">
      <alignment horizontal="left" vertical="center" shrinkToFit="1"/>
      <protection hidden="1"/>
    </xf>
    <xf numFmtId="0" fontId="50" fillId="0" borderId="0" xfId="4" applyFont="1" applyBorder="1" applyAlignment="1" applyProtection="1">
      <alignment horizontal="left" vertical="center" justifyLastLine="1"/>
      <protection hidden="1"/>
    </xf>
    <xf numFmtId="0" fontId="68" fillId="0" borderId="0" xfId="4" applyFont="1" applyBorder="1" applyAlignment="1" applyProtection="1">
      <alignment horizontal="center" vertical="center"/>
      <protection hidden="1"/>
    </xf>
    <xf numFmtId="0" fontId="50" fillId="0" borderId="0" xfId="5" applyNumberFormat="1" applyFont="1" applyBorder="1" applyAlignment="1" applyProtection="1">
      <alignment horizontal="center" vertical="top"/>
      <protection hidden="1"/>
    </xf>
    <xf numFmtId="0" fontId="74" fillId="0" borderId="0" xfId="4" applyFont="1" applyBorder="1" applyAlignment="1" applyProtection="1">
      <alignment horizontal="left" vertical="center" shrinkToFit="1"/>
      <protection hidden="1"/>
    </xf>
    <xf numFmtId="38" fontId="74" fillId="0" borderId="0" xfId="4" applyNumberFormat="1" applyFont="1" applyBorder="1" applyAlignment="1" applyProtection="1">
      <alignment horizontal="right" vertical="center" wrapText="1"/>
      <protection hidden="1"/>
    </xf>
    <xf numFmtId="0" fontId="74" fillId="0" borderId="0" xfId="4" applyFont="1" applyBorder="1" applyAlignment="1" applyProtection="1">
      <alignment horizontal="center" vertical="center" shrinkToFit="1"/>
      <protection hidden="1"/>
    </xf>
    <xf numFmtId="182" fontId="46" fillId="0" borderId="61" xfId="4" applyNumberFormat="1" applyFont="1" applyBorder="1" applyAlignment="1" applyProtection="1">
      <alignment horizontal="center" vertical="center"/>
      <protection hidden="1"/>
    </xf>
    <xf numFmtId="182" fontId="46" fillId="0" borderId="98" xfId="4" applyNumberFormat="1" applyFont="1" applyBorder="1" applyAlignment="1" applyProtection="1">
      <alignment horizontal="center" vertical="center"/>
      <protection hidden="1"/>
    </xf>
    <xf numFmtId="0" fontId="46" fillId="0" borderId="100" xfId="4" applyNumberFormat="1" applyFont="1" applyBorder="1" applyAlignment="1" applyProtection="1">
      <alignment horizontal="left" vertical="center" shrinkToFit="1"/>
      <protection hidden="1"/>
    </xf>
    <xf numFmtId="0" fontId="46" fillId="0" borderId="39" xfId="4" applyNumberFormat="1" applyFont="1" applyBorder="1" applyAlignment="1" applyProtection="1">
      <alignment horizontal="left" vertical="center" shrinkToFit="1"/>
      <protection hidden="1"/>
    </xf>
    <xf numFmtId="0" fontId="46" fillId="0" borderId="40" xfId="4" applyNumberFormat="1" applyFont="1" applyBorder="1" applyAlignment="1" applyProtection="1">
      <alignment horizontal="left" vertical="center" shrinkToFit="1"/>
      <protection hidden="1"/>
    </xf>
    <xf numFmtId="0" fontId="46" fillId="0" borderId="57" xfId="4" applyNumberFormat="1" applyFont="1" applyBorder="1" applyAlignment="1" applyProtection="1">
      <alignment horizontal="left" vertical="center" shrinkToFit="1"/>
      <protection hidden="1"/>
    </xf>
    <xf numFmtId="0" fontId="46" fillId="0" borderId="0" xfId="4" applyNumberFormat="1" applyFont="1" applyBorder="1" applyAlignment="1" applyProtection="1">
      <alignment horizontal="left" vertical="center" shrinkToFit="1"/>
      <protection hidden="1"/>
    </xf>
    <xf numFmtId="0" fontId="46" fillId="0" borderId="42" xfId="4" applyNumberFormat="1" applyFont="1" applyBorder="1" applyAlignment="1" applyProtection="1">
      <alignment horizontal="left" vertical="center" shrinkToFit="1"/>
      <protection hidden="1"/>
    </xf>
    <xf numFmtId="0" fontId="46" fillId="0" borderId="101" xfId="4" applyNumberFormat="1" applyFont="1" applyBorder="1" applyAlignment="1" applyProtection="1">
      <alignment horizontal="left" vertical="center" shrinkToFit="1"/>
      <protection hidden="1"/>
    </xf>
    <xf numFmtId="0" fontId="46" fillId="0" borderId="18" xfId="4" applyNumberFormat="1" applyFont="1" applyBorder="1" applyAlignment="1" applyProtection="1">
      <alignment horizontal="left" vertical="center" shrinkToFit="1"/>
      <protection hidden="1"/>
    </xf>
    <xf numFmtId="0" fontId="46" fillId="0" borderId="19" xfId="4" applyNumberFormat="1" applyFont="1" applyBorder="1" applyAlignment="1" applyProtection="1">
      <alignment horizontal="left" vertical="center" shrinkToFit="1"/>
      <protection hidden="1"/>
    </xf>
    <xf numFmtId="0" fontId="46" fillId="0" borderId="59" xfId="4" applyNumberFormat="1" applyFont="1" applyBorder="1" applyAlignment="1" applyProtection="1">
      <alignment horizontal="left" vertical="center" shrinkToFit="1"/>
      <protection hidden="1"/>
    </xf>
    <xf numFmtId="0" fontId="46" fillId="0" borderId="61" xfId="4" applyNumberFormat="1" applyFont="1" applyBorder="1" applyAlignment="1" applyProtection="1">
      <alignment horizontal="left" vertical="center" shrinkToFit="1"/>
      <protection hidden="1"/>
    </xf>
    <xf numFmtId="0" fontId="46" fillId="0" borderId="98" xfId="4" applyNumberFormat="1" applyFont="1" applyBorder="1" applyAlignment="1" applyProtection="1">
      <alignment horizontal="left" vertical="center" shrinkToFit="1"/>
      <protection hidden="1"/>
    </xf>
    <xf numFmtId="182" fontId="46" fillId="0" borderId="38" xfId="4" applyNumberFormat="1" applyFont="1" applyBorder="1" applyAlignment="1" applyProtection="1">
      <alignment horizontal="left" vertical="center" shrinkToFit="1"/>
      <protection hidden="1"/>
    </xf>
    <xf numFmtId="182" fontId="46" fillId="0" borderId="39" xfId="4" applyNumberFormat="1" applyFont="1" applyBorder="1" applyAlignment="1" applyProtection="1">
      <alignment horizontal="left" vertical="center" shrinkToFit="1"/>
      <protection hidden="1"/>
    </xf>
    <xf numFmtId="182" fontId="46" fillId="0" borderId="40" xfId="4" applyNumberFormat="1" applyFont="1" applyBorder="1" applyAlignment="1" applyProtection="1">
      <alignment horizontal="left" vertical="center" shrinkToFit="1"/>
      <protection hidden="1"/>
    </xf>
    <xf numFmtId="182" fontId="46" fillId="0" borderId="41" xfId="4" applyNumberFormat="1" applyFont="1" applyBorder="1" applyAlignment="1" applyProtection="1">
      <alignment horizontal="left" vertical="center" shrinkToFit="1"/>
      <protection hidden="1"/>
    </xf>
    <xf numFmtId="182" fontId="46" fillId="0" borderId="0" xfId="4" applyNumberFormat="1" applyFont="1" applyBorder="1" applyAlignment="1" applyProtection="1">
      <alignment horizontal="left" vertical="center" shrinkToFit="1"/>
      <protection hidden="1"/>
    </xf>
    <xf numFmtId="182" fontId="46" fillId="0" borderId="42" xfId="4" applyNumberFormat="1" applyFont="1" applyBorder="1" applyAlignment="1" applyProtection="1">
      <alignment horizontal="left" vertical="center" shrinkToFit="1"/>
      <protection hidden="1"/>
    </xf>
    <xf numFmtId="182" fontId="46" fillId="0" borderId="17" xfId="4" applyNumberFormat="1" applyFont="1" applyBorder="1" applyAlignment="1" applyProtection="1">
      <alignment horizontal="left" vertical="center" shrinkToFit="1"/>
      <protection hidden="1"/>
    </xf>
    <xf numFmtId="182" fontId="46" fillId="0" borderId="18" xfId="4" applyNumberFormat="1" applyFont="1" applyBorder="1" applyAlignment="1" applyProtection="1">
      <alignment horizontal="left" vertical="center" shrinkToFit="1"/>
      <protection hidden="1"/>
    </xf>
    <xf numFmtId="182" fontId="46" fillId="0" borderId="19" xfId="4" applyNumberFormat="1" applyFont="1" applyBorder="1" applyAlignment="1" applyProtection="1">
      <alignment horizontal="left" vertical="center" shrinkToFit="1"/>
      <protection hidden="1"/>
    </xf>
    <xf numFmtId="0" fontId="46" fillId="0" borderId="38" xfId="4" applyNumberFormat="1" applyFont="1" applyBorder="1" applyAlignment="1" applyProtection="1">
      <alignment horizontal="left" vertical="center" shrinkToFit="1"/>
      <protection hidden="1"/>
    </xf>
    <xf numFmtId="0" fontId="46" fillId="0" borderId="41" xfId="4" applyNumberFormat="1" applyFont="1" applyBorder="1" applyAlignment="1" applyProtection="1">
      <alignment horizontal="left" vertical="center" shrinkToFit="1"/>
      <protection hidden="1"/>
    </xf>
    <xf numFmtId="0" fontId="46" fillId="0" borderId="31" xfId="4" applyNumberFormat="1" applyFont="1" applyBorder="1" applyAlignment="1" applyProtection="1">
      <alignment horizontal="left" vertical="center" shrinkToFit="1"/>
      <protection hidden="1"/>
    </xf>
    <xf numFmtId="0" fontId="101" fillId="0" borderId="0" xfId="0" applyFont="1" applyAlignment="1" applyProtection="1">
      <alignment horizontal="center" vertical="center"/>
      <protection hidden="1"/>
    </xf>
    <xf numFmtId="0" fontId="101" fillId="0" borderId="0" xfId="0" applyFont="1" applyAlignment="1" applyProtection="1">
      <alignment horizontal="left" vertical="center"/>
      <protection hidden="1"/>
    </xf>
    <xf numFmtId="0" fontId="101" fillId="0" borderId="41" xfId="0" applyFont="1" applyBorder="1" applyAlignment="1" applyProtection="1">
      <alignment horizontal="center" vertical="center"/>
      <protection hidden="1"/>
    </xf>
    <xf numFmtId="0" fontId="101" fillId="0" borderId="0" xfId="0" applyFont="1" applyBorder="1" applyAlignment="1" applyProtection="1">
      <alignment horizontal="center" vertical="center"/>
      <protection hidden="1"/>
    </xf>
    <xf numFmtId="0" fontId="0" fillId="0" borderId="218" xfId="0" applyBorder="1" applyAlignment="1" applyProtection="1">
      <alignment horizontal="center" vertical="center"/>
      <protection hidden="1"/>
    </xf>
    <xf numFmtId="0" fontId="0" fillId="0" borderId="206" xfId="0" applyBorder="1" applyAlignment="1" applyProtection="1">
      <alignment horizontal="center" vertical="center"/>
      <protection hidden="1"/>
    </xf>
    <xf numFmtId="0" fontId="0" fillId="0" borderId="219" xfId="0" applyBorder="1" applyAlignment="1" applyProtection="1">
      <alignment horizontal="center" vertical="center"/>
      <protection hidden="1"/>
    </xf>
    <xf numFmtId="0" fontId="0" fillId="0" borderId="220" xfId="0" applyBorder="1" applyAlignment="1" applyProtection="1">
      <alignment horizontal="center" vertical="center"/>
      <protection hidden="1"/>
    </xf>
    <xf numFmtId="0" fontId="0" fillId="0" borderId="217" xfId="0" applyBorder="1" applyAlignment="1" applyProtection="1">
      <alignment horizontal="center" vertical="center"/>
      <protection hidden="1"/>
    </xf>
    <xf numFmtId="0" fontId="0" fillId="0" borderId="221" xfId="0" applyBorder="1" applyAlignment="1" applyProtection="1">
      <alignment horizontal="center" vertical="center"/>
      <protection hidden="1"/>
    </xf>
    <xf numFmtId="0" fontId="0" fillId="0" borderId="222" xfId="0" applyBorder="1" applyAlignment="1" applyProtection="1">
      <alignment horizontal="center" vertical="center"/>
      <protection hidden="1"/>
    </xf>
    <xf numFmtId="0" fontId="0" fillId="0" borderId="223" xfId="0" applyBorder="1" applyAlignment="1" applyProtection="1">
      <alignment horizontal="center" vertical="center"/>
      <protection hidden="1"/>
    </xf>
    <xf numFmtId="0" fontId="0" fillId="0" borderId="0" xfId="0" applyAlignment="1" applyProtection="1">
      <alignment horizontal="left" vertical="center"/>
      <protection hidden="1"/>
    </xf>
    <xf numFmtId="0" fontId="104" fillId="0" borderId="38" xfId="0" applyFont="1" applyBorder="1" applyAlignment="1" applyProtection="1">
      <alignment horizontal="center" vertical="center"/>
      <protection hidden="1"/>
    </xf>
    <xf numFmtId="0" fontId="104" fillId="0" borderId="39" xfId="0" applyFont="1" applyBorder="1" applyAlignment="1" applyProtection="1">
      <alignment horizontal="center" vertical="center"/>
      <protection hidden="1"/>
    </xf>
    <xf numFmtId="0" fontId="104" fillId="0" borderId="41" xfId="0" applyFont="1" applyBorder="1" applyAlignment="1" applyProtection="1">
      <alignment horizontal="center" vertical="center"/>
      <protection hidden="1"/>
    </xf>
    <xf numFmtId="0" fontId="104" fillId="0" borderId="0" xfId="0" applyFont="1" applyBorder="1" applyAlignment="1" applyProtection="1">
      <alignment horizontal="center" vertical="center"/>
      <protection hidden="1"/>
    </xf>
    <xf numFmtId="0" fontId="104" fillId="0" borderId="213" xfId="0" applyFont="1" applyBorder="1" applyAlignment="1" applyProtection="1">
      <alignment horizontal="center" vertical="center"/>
      <protection hidden="1"/>
    </xf>
    <xf numFmtId="0" fontId="104" fillId="0" borderId="214" xfId="0" applyFont="1" applyBorder="1" applyAlignment="1" applyProtection="1">
      <alignment horizontal="center" vertical="center"/>
      <protection hidden="1"/>
    </xf>
    <xf numFmtId="0" fontId="102" fillId="0" borderId="54" xfId="0" applyFont="1" applyBorder="1" applyAlignment="1" applyProtection="1">
      <alignment horizontal="center" vertical="center"/>
      <protection hidden="1"/>
    </xf>
    <xf numFmtId="0" fontId="102" fillId="0" borderId="55" xfId="0" applyFont="1" applyBorder="1" applyAlignment="1" applyProtection="1">
      <alignment horizontal="center" vertical="center"/>
      <protection hidden="1"/>
    </xf>
    <xf numFmtId="0" fontId="102" fillId="0" borderId="97" xfId="0" applyFont="1" applyBorder="1" applyAlignment="1" applyProtection="1">
      <alignment horizontal="center" vertical="center"/>
      <protection hidden="1"/>
    </xf>
    <xf numFmtId="0" fontId="102" fillId="0" borderId="57" xfId="0" applyFont="1" applyBorder="1" applyAlignment="1" applyProtection="1">
      <alignment horizontal="center" vertical="center"/>
      <protection hidden="1"/>
    </xf>
    <xf numFmtId="0" fontId="102" fillId="0" borderId="0" xfId="0" applyFont="1" applyBorder="1" applyAlignment="1" applyProtection="1">
      <alignment horizontal="center" vertical="center"/>
      <protection hidden="1"/>
    </xf>
    <xf numFmtId="0" fontId="102" fillId="0" borderId="42" xfId="0" applyFont="1" applyBorder="1" applyAlignment="1" applyProtection="1">
      <alignment horizontal="center" vertical="center"/>
      <protection hidden="1"/>
    </xf>
    <xf numFmtId="0" fontId="102" fillId="0" borderId="59" xfId="0" applyFont="1" applyBorder="1" applyAlignment="1" applyProtection="1">
      <alignment horizontal="center" vertical="center"/>
      <protection hidden="1"/>
    </xf>
    <xf numFmtId="0" fontId="102" fillId="0" borderId="61" xfId="0" applyFont="1" applyBorder="1" applyAlignment="1" applyProtection="1">
      <alignment horizontal="center" vertical="center"/>
      <protection hidden="1"/>
    </xf>
    <xf numFmtId="0" fontId="102" fillId="0" borderId="98" xfId="0" applyFont="1" applyBorder="1" applyAlignment="1" applyProtection="1">
      <alignment horizontal="center" vertical="center"/>
      <protection hidden="1"/>
    </xf>
    <xf numFmtId="0" fontId="102" fillId="0" borderId="96" xfId="0" applyFont="1" applyBorder="1" applyAlignment="1" applyProtection="1">
      <alignment horizontal="left" vertical="center" wrapText="1"/>
      <protection hidden="1"/>
    </xf>
    <xf numFmtId="0" fontId="102" fillId="0" borderId="55" xfId="0" applyFont="1" applyBorder="1" applyAlignment="1" applyProtection="1">
      <alignment horizontal="left" vertical="center" wrapText="1"/>
      <protection hidden="1"/>
    </xf>
    <xf numFmtId="0" fontId="102" fillId="0" borderId="97" xfId="0" applyFont="1" applyBorder="1" applyAlignment="1" applyProtection="1">
      <alignment horizontal="left" vertical="center" wrapText="1"/>
      <protection hidden="1"/>
    </xf>
    <xf numFmtId="0" fontId="102" fillId="0" borderId="41" xfId="0" applyFont="1" applyBorder="1" applyAlignment="1" applyProtection="1">
      <alignment horizontal="left" vertical="center" wrapText="1"/>
      <protection hidden="1"/>
    </xf>
    <xf numFmtId="0" fontId="102" fillId="0" borderId="0" xfId="0" applyFont="1" applyBorder="1" applyAlignment="1" applyProtection="1">
      <alignment horizontal="left" vertical="center" wrapText="1"/>
      <protection hidden="1"/>
    </xf>
    <xf numFmtId="0" fontId="102" fillId="0" borderId="42" xfId="0" applyFont="1" applyBorder="1" applyAlignment="1" applyProtection="1">
      <alignment horizontal="left" vertical="center" wrapText="1"/>
      <protection hidden="1"/>
    </xf>
    <xf numFmtId="0" fontId="102" fillId="0" borderId="31" xfId="0" applyFont="1" applyBorder="1" applyAlignment="1" applyProtection="1">
      <alignment horizontal="left" vertical="center" wrapText="1"/>
      <protection hidden="1"/>
    </xf>
    <xf numFmtId="0" fontId="102" fillId="0" borderId="61" xfId="0" applyFont="1" applyBorder="1" applyAlignment="1" applyProtection="1">
      <alignment horizontal="left" vertical="center" wrapText="1"/>
      <protection hidden="1"/>
    </xf>
    <xf numFmtId="0" fontId="102" fillId="0" borderId="98" xfId="0" applyFont="1" applyBorder="1" applyAlignment="1" applyProtection="1">
      <alignment horizontal="left" vertical="center" wrapText="1"/>
      <protection hidden="1"/>
    </xf>
    <xf numFmtId="0" fontId="103" fillId="0" borderId="96" xfId="0" applyFont="1" applyBorder="1" applyAlignment="1" applyProtection="1">
      <alignment horizontal="center"/>
      <protection hidden="1"/>
    </xf>
    <xf numFmtId="0" fontId="103" fillId="0" borderId="55" xfId="0" applyFont="1" applyBorder="1" applyAlignment="1" applyProtection="1">
      <alignment horizontal="center"/>
      <protection hidden="1"/>
    </xf>
    <xf numFmtId="0" fontId="103" fillId="0" borderId="97" xfId="0" applyFont="1" applyBorder="1" applyAlignment="1" applyProtection="1">
      <alignment horizontal="center"/>
      <protection hidden="1"/>
    </xf>
    <xf numFmtId="0" fontId="103" fillId="0" borderId="41" xfId="0" applyFont="1" applyBorder="1" applyAlignment="1" applyProtection="1">
      <alignment horizontal="center"/>
      <protection hidden="1"/>
    </xf>
    <xf numFmtId="0" fontId="103" fillId="0" borderId="0" xfId="0" applyFont="1" applyBorder="1" applyAlignment="1" applyProtection="1">
      <alignment horizontal="center"/>
      <protection hidden="1"/>
    </xf>
    <xf numFmtId="0" fontId="103" fillId="0" borderId="42" xfId="0" applyFont="1" applyBorder="1" applyAlignment="1" applyProtection="1">
      <alignment horizontal="center"/>
      <protection hidden="1"/>
    </xf>
    <xf numFmtId="0" fontId="102" fillId="0" borderId="41" xfId="0" applyFont="1" applyBorder="1" applyAlignment="1" applyProtection="1">
      <alignment horizontal="center" vertical="center"/>
      <protection hidden="1"/>
    </xf>
    <xf numFmtId="0" fontId="102" fillId="0" borderId="31" xfId="0" applyFont="1" applyBorder="1" applyAlignment="1" applyProtection="1">
      <alignment horizontal="center" vertical="center"/>
      <protection hidden="1"/>
    </xf>
    <xf numFmtId="0" fontId="103" fillId="0" borderId="55" xfId="0" applyFont="1" applyBorder="1" applyAlignment="1" applyProtection="1">
      <alignment horizontal="left" wrapText="1"/>
      <protection hidden="1"/>
    </xf>
    <xf numFmtId="0" fontId="103" fillId="0" borderId="56" xfId="0" applyFont="1" applyBorder="1" applyAlignment="1" applyProtection="1">
      <alignment horizontal="left" wrapText="1"/>
      <protection hidden="1"/>
    </xf>
    <xf numFmtId="0" fontId="103" fillId="0" borderId="0" xfId="0" applyFont="1" applyBorder="1" applyAlignment="1" applyProtection="1">
      <alignment horizontal="left" wrapText="1"/>
      <protection hidden="1"/>
    </xf>
    <xf numFmtId="0" fontId="103" fillId="0" borderId="58" xfId="0" applyFont="1" applyBorder="1" applyAlignment="1" applyProtection="1">
      <alignment horizontal="left" wrapText="1"/>
      <protection hidden="1"/>
    </xf>
    <xf numFmtId="0" fontId="102" fillId="0" borderId="58" xfId="0" applyFont="1" applyBorder="1" applyAlignment="1" applyProtection="1">
      <alignment horizontal="left" vertical="center" wrapText="1"/>
      <protection hidden="1"/>
    </xf>
    <xf numFmtId="0" fontId="102" fillId="0" borderId="60" xfId="0" applyFont="1" applyBorder="1" applyAlignment="1" applyProtection="1">
      <alignment horizontal="left" vertical="center" wrapText="1"/>
      <protection hidden="1"/>
    </xf>
    <xf numFmtId="0" fontId="106" fillId="0" borderId="0" xfId="0" applyFont="1" applyAlignment="1" applyProtection="1">
      <alignment horizontal="center" vertical="center"/>
      <protection hidden="1"/>
    </xf>
    <xf numFmtId="0" fontId="101" fillId="0" borderId="38" xfId="0" applyFont="1" applyBorder="1" applyAlignment="1" applyProtection="1">
      <alignment horizontal="center" vertical="center" textRotation="255"/>
      <protection hidden="1"/>
    </xf>
    <xf numFmtId="0" fontId="101" fillId="0" borderId="39" xfId="0" applyFont="1" applyBorder="1" applyAlignment="1" applyProtection="1">
      <alignment horizontal="center" vertical="center" textRotation="255"/>
      <protection hidden="1"/>
    </xf>
    <xf numFmtId="0" fontId="101" fillId="0" borderId="40" xfId="0" applyFont="1" applyBorder="1" applyAlignment="1" applyProtection="1">
      <alignment horizontal="center" vertical="center" textRotation="255"/>
      <protection hidden="1"/>
    </xf>
    <xf numFmtId="0" fontId="101" fillId="0" borderId="41" xfId="0" applyFont="1" applyBorder="1" applyAlignment="1" applyProtection="1">
      <alignment horizontal="center" vertical="center" textRotation="255"/>
      <protection hidden="1"/>
    </xf>
    <xf numFmtId="0" fontId="101" fillId="0" borderId="0" xfId="0" applyFont="1" applyBorder="1" applyAlignment="1" applyProtection="1">
      <alignment horizontal="center" vertical="center" textRotation="255"/>
      <protection hidden="1"/>
    </xf>
    <xf numFmtId="0" fontId="101" fillId="0" borderId="42" xfId="0" applyFont="1" applyBorder="1" applyAlignment="1" applyProtection="1">
      <alignment horizontal="center" vertical="center" textRotation="255"/>
      <protection hidden="1"/>
    </xf>
    <xf numFmtId="0" fontId="101" fillId="0" borderId="41" xfId="0" applyFont="1" applyBorder="1" applyAlignment="1" applyProtection="1">
      <alignment horizontal="center" vertical="top" textRotation="255"/>
      <protection hidden="1"/>
    </xf>
    <xf numFmtId="0" fontId="101" fillId="0" borderId="0" xfId="0" applyFont="1" applyBorder="1" applyAlignment="1" applyProtection="1">
      <alignment horizontal="center" vertical="top" textRotation="255"/>
      <protection hidden="1"/>
    </xf>
    <xf numFmtId="0" fontId="101" fillId="0" borderId="42" xfId="0" applyFont="1" applyBorder="1" applyAlignment="1" applyProtection="1">
      <alignment horizontal="center" vertical="top" textRotation="255"/>
      <protection hidden="1"/>
    </xf>
    <xf numFmtId="0" fontId="101" fillId="0" borderId="17" xfId="0" applyFont="1" applyBorder="1" applyAlignment="1" applyProtection="1">
      <alignment horizontal="center" vertical="top" textRotation="255"/>
      <protection hidden="1"/>
    </xf>
    <xf numFmtId="0" fontId="101" fillId="0" borderId="18" xfId="0" applyFont="1" applyBorder="1" applyAlignment="1" applyProtection="1">
      <alignment horizontal="center" vertical="top" textRotation="255"/>
      <protection hidden="1"/>
    </xf>
    <xf numFmtId="0" fontId="101" fillId="0" borderId="19" xfId="0" applyFont="1" applyBorder="1" applyAlignment="1" applyProtection="1">
      <alignment horizontal="center" vertical="top" textRotation="255"/>
      <protection hidden="1"/>
    </xf>
    <xf numFmtId="0" fontId="101" fillId="0" borderId="216" xfId="0" applyFont="1" applyBorder="1" applyAlignment="1" applyProtection="1">
      <alignment horizontal="center" vertical="center"/>
      <protection hidden="1"/>
    </xf>
    <xf numFmtId="0" fontId="100" fillId="0" borderId="216" xfId="0" applyFont="1" applyBorder="1" applyAlignment="1" applyProtection="1">
      <alignment horizontal="distributed" vertical="center" wrapText="1"/>
      <protection hidden="1"/>
    </xf>
    <xf numFmtId="0" fontId="100" fillId="0" borderId="216" xfId="0" applyFont="1" applyBorder="1" applyAlignment="1" applyProtection="1">
      <alignment horizontal="distributed" vertical="center"/>
      <protection hidden="1"/>
    </xf>
    <xf numFmtId="0" fontId="100" fillId="0" borderId="0" xfId="0" applyFont="1" applyBorder="1" applyAlignment="1" applyProtection="1">
      <alignment horizontal="distributed" vertical="center"/>
      <protection hidden="1"/>
    </xf>
    <xf numFmtId="0" fontId="111" fillId="11" borderId="0" xfId="0" applyFont="1" applyFill="1" applyBorder="1" applyAlignment="1" applyProtection="1">
      <alignment horizontal="center" vertical="center"/>
      <protection hidden="1"/>
    </xf>
    <xf numFmtId="0" fontId="113" fillId="0" borderId="0" xfId="0" applyFont="1" applyBorder="1" applyAlignment="1" applyProtection="1">
      <alignment horizontal="center" vertical="center"/>
      <protection hidden="1"/>
    </xf>
    <xf numFmtId="0" fontId="101" fillId="0" borderId="216" xfId="0" applyFont="1" applyBorder="1" applyAlignment="1" applyProtection="1">
      <alignment horizontal="left" vertical="center"/>
      <protection hidden="1"/>
    </xf>
    <xf numFmtId="0" fontId="101" fillId="0" borderId="0" xfId="0" applyFont="1" applyBorder="1" applyAlignment="1" applyProtection="1">
      <alignment horizontal="left" vertical="center"/>
      <protection hidden="1"/>
    </xf>
    <xf numFmtId="0" fontId="0" fillId="0" borderId="152" xfId="0" applyBorder="1" applyAlignment="1" applyProtection="1">
      <alignment horizontal="center" vertical="center"/>
      <protection hidden="1"/>
    </xf>
    <xf numFmtId="0" fontId="0" fillId="0" borderId="226" xfId="0" applyBorder="1" applyAlignment="1" applyProtection="1">
      <alignment horizontal="center" vertical="center"/>
      <protection hidden="1"/>
    </xf>
    <xf numFmtId="0" fontId="0" fillId="0" borderId="150" xfId="0" applyBorder="1" applyAlignment="1" applyProtection="1">
      <alignment horizontal="center" vertical="center"/>
      <protection hidden="1"/>
    </xf>
    <xf numFmtId="0" fontId="0" fillId="0" borderId="181" xfId="0" applyBorder="1" applyAlignment="1" applyProtection="1">
      <alignment horizontal="center" vertical="center"/>
      <protection hidden="1"/>
    </xf>
    <xf numFmtId="0" fontId="0" fillId="0" borderId="180" xfId="0" applyBorder="1" applyAlignment="1" applyProtection="1">
      <alignment horizontal="center" vertical="center"/>
      <protection hidden="1"/>
    </xf>
    <xf numFmtId="0" fontId="0" fillId="0" borderId="227" xfId="0" applyBorder="1" applyAlignment="1" applyProtection="1">
      <alignment horizontal="center" vertical="center"/>
      <protection hidden="1"/>
    </xf>
    <xf numFmtId="0" fontId="0" fillId="0" borderId="228" xfId="0" applyBorder="1" applyAlignment="1" applyProtection="1">
      <alignment horizontal="center" vertical="center"/>
      <protection hidden="1"/>
    </xf>
    <xf numFmtId="0" fontId="0" fillId="0" borderId="229" xfId="0" applyBorder="1" applyAlignment="1" applyProtection="1">
      <alignment horizontal="center" vertical="center"/>
      <protection hidden="1"/>
    </xf>
    <xf numFmtId="0" fontId="112" fillId="5" borderId="152" xfId="0" applyFont="1" applyFill="1" applyBorder="1" applyAlignment="1" applyProtection="1">
      <alignment horizontal="center" vertical="center" wrapText="1"/>
      <protection hidden="1"/>
    </xf>
    <xf numFmtId="0" fontId="112" fillId="5" borderId="226" xfId="0" applyFont="1" applyFill="1" applyBorder="1" applyAlignment="1" applyProtection="1">
      <alignment horizontal="center" vertical="center"/>
      <protection hidden="1"/>
    </xf>
    <xf numFmtId="0" fontId="112" fillId="5" borderId="150" xfId="0" applyFont="1" applyFill="1" applyBorder="1" applyAlignment="1" applyProtection="1">
      <alignment horizontal="center" vertical="center"/>
      <protection hidden="1"/>
    </xf>
    <xf numFmtId="0" fontId="112" fillId="5" borderId="181" xfId="0" applyFont="1" applyFill="1" applyBorder="1" applyAlignment="1" applyProtection="1">
      <alignment horizontal="center" vertical="center"/>
      <protection hidden="1"/>
    </xf>
    <xf numFmtId="0" fontId="112" fillId="5" borderId="0" xfId="0" applyFont="1" applyFill="1" applyBorder="1" applyAlignment="1" applyProtection="1">
      <alignment horizontal="center" vertical="center"/>
      <protection hidden="1"/>
    </xf>
    <xf numFmtId="0" fontId="112" fillId="5" borderId="180" xfId="0" applyFont="1" applyFill="1" applyBorder="1" applyAlignment="1" applyProtection="1">
      <alignment horizontal="center" vertical="center"/>
      <protection hidden="1"/>
    </xf>
    <xf numFmtId="0" fontId="112" fillId="5" borderId="227" xfId="0" applyFont="1" applyFill="1" applyBorder="1" applyAlignment="1" applyProtection="1">
      <alignment horizontal="center" vertical="center"/>
      <protection hidden="1"/>
    </xf>
    <xf numFmtId="0" fontId="112" fillId="5" borderId="228" xfId="0" applyFont="1" applyFill="1" applyBorder="1" applyAlignment="1" applyProtection="1">
      <alignment horizontal="center" vertical="center"/>
      <protection hidden="1"/>
    </xf>
    <xf numFmtId="0" fontId="112" fillId="5" borderId="229" xfId="0" applyFont="1" applyFill="1" applyBorder="1" applyAlignment="1" applyProtection="1">
      <alignment horizontal="center" vertical="center"/>
      <protection hidden="1"/>
    </xf>
    <xf numFmtId="0" fontId="0" fillId="0" borderId="142" xfId="0" applyBorder="1" applyAlignment="1" applyProtection="1">
      <alignment horizontal="center" vertical="center"/>
      <protection hidden="1"/>
    </xf>
    <xf numFmtId="0" fontId="84" fillId="0" borderId="142" xfId="0" applyFont="1" applyBorder="1" applyAlignment="1" applyProtection="1">
      <alignment horizontal="left" vertical="center" wrapText="1"/>
      <protection hidden="1"/>
    </xf>
    <xf numFmtId="0" fontId="84" fillId="0" borderId="142" xfId="0" applyFont="1" applyBorder="1" applyAlignment="1" applyProtection="1">
      <alignment horizontal="left" vertical="center"/>
      <protection hidden="1"/>
    </xf>
  </cellXfs>
  <cellStyles count="6">
    <cellStyle name="ハイパーリンク" xfId="2" builtinId="8"/>
    <cellStyle name="桁区切り" xfId="1" builtinId="6"/>
    <cellStyle name="標準" xfId="0" builtinId="0"/>
    <cellStyle name="標準 2" xfId="5"/>
    <cellStyle name="標準 3" xfId="3"/>
    <cellStyle name="標準_03⑰第五号の四様式(裏)" xfId="4"/>
  </cellStyles>
  <dxfs count="2">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E7E7"/>
      <color rgb="FFCCFFFF"/>
      <color rgb="FF0000FF"/>
      <color rgb="FF006600"/>
      <color rgb="FF00CC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22</xdr:col>
      <xdr:colOff>104775</xdr:colOff>
      <xdr:row>171</xdr:row>
      <xdr:rowOff>57151</xdr:rowOff>
    </xdr:from>
    <xdr:to>
      <xdr:col>39</xdr:col>
      <xdr:colOff>95250</xdr:colOff>
      <xdr:row>197</xdr:row>
      <xdr:rowOff>76201</xdr:rowOff>
    </xdr:to>
    <xdr:sp macro="" textlink="">
      <xdr:nvSpPr>
        <xdr:cNvPr id="10" name="角丸四角形吹き出し 9"/>
        <xdr:cNvSpPr/>
      </xdr:nvSpPr>
      <xdr:spPr>
        <a:xfrm>
          <a:off x="2619375" y="16630651"/>
          <a:ext cx="1933575" cy="2495550"/>
        </a:xfrm>
        <a:prstGeom prst="wedgeRoundRectCallout">
          <a:avLst>
            <a:gd name="adj1" fmla="val 75961"/>
            <a:gd name="adj2" fmla="val -3924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25</xdr:col>
      <xdr:colOff>57150</xdr:colOff>
      <xdr:row>173</xdr:row>
      <xdr:rowOff>66675</xdr:rowOff>
    </xdr:from>
    <xdr:to>
      <xdr:col>37</xdr:col>
      <xdr:colOff>106993</xdr:colOff>
      <xdr:row>195</xdr:row>
      <xdr:rowOff>0</xdr:rowOff>
    </xdr:to>
    <xdr:pic>
      <xdr:nvPicPr>
        <xdr:cNvPr id="9" name="図 8"/>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35" t="3282" r="5114" b="3861"/>
        <a:stretch/>
      </xdr:blipFill>
      <xdr:spPr bwMode="auto">
        <a:xfrm>
          <a:off x="2914650" y="16830675"/>
          <a:ext cx="1421443" cy="2028825"/>
        </a:xfrm>
        <a:prstGeom prst="rect">
          <a:avLst/>
        </a:prstGeom>
        <a:noFill/>
        <a:ln w="3175">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85725</xdr:colOff>
      <xdr:row>178</xdr:row>
      <xdr:rowOff>19050</xdr:rowOff>
    </xdr:from>
    <xdr:to>
      <xdr:col>36</xdr:col>
      <xdr:colOff>19050</xdr:colOff>
      <xdr:row>190</xdr:row>
      <xdr:rowOff>57150</xdr:rowOff>
    </xdr:to>
    <xdr:sp macro="" textlink="">
      <xdr:nvSpPr>
        <xdr:cNvPr id="11" name="正方形/長方形 10"/>
        <xdr:cNvSpPr/>
      </xdr:nvSpPr>
      <xdr:spPr>
        <a:xfrm>
          <a:off x="3171825" y="17259300"/>
          <a:ext cx="962025" cy="1181100"/>
        </a:xfrm>
        <a:prstGeom prst="rect">
          <a:avLst/>
        </a:prstGeom>
        <a:solidFill>
          <a:schemeClr val="bg1">
            <a:lumMod val="95000"/>
          </a:schemeClr>
        </a:solid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84201</xdr:colOff>
      <xdr:row>178</xdr:row>
      <xdr:rowOff>20575</xdr:rowOff>
    </xdr:from>
    <xdr:to>
      <xdr:col>32</xdr:col>
      <xdr:colOff>57150</xdr:colOff>
      <xdr:row>193</xdr:row>
      <xdr:rowOff>57151</xdr:rowOff>
    </xdr:to>
    <xdr:sp macro="" textlink="">
      <xdr:nvSpPr>
        <xdr:cNvPr id="12" name="フローチャート: データ 11"/>
        <xdr:cNvSpPr/>
      </xdr:nvSpPr>
      <xdr:spPr>
        <a:xfrm rot="5400000">
          <a:off x="2709863" y="17721263"/>
          <a:ext cx="1465326" cy="544449"/>
        </a:xfrm>
        <a:prstGeom prst="flowChartInputOutput">
          <a:avLst/>
        </a:prstGeom>
        <a:solidFill>
          <a:schemeClr val="bg1">
            <a:lumMod val="75000"/>
          </a:schemeClr>
        </a:solid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9525</xdr:colOff>
      <xdr:row>181</xdr:row>
      <xdr:rowOff>38101</xdr:rowOff>
    </xdr:from>
    <xdr:to>
      <xdr:col>32</xdr:col>
      <xdr:colOff>60198</xdr:colOff>
      <xdr:row>196</xdr:row>
      <xdr:rowOff>74677</xdr:rowOff>
    </xdr:to>
    <xdr:sp macro="" textlink="">
      <xdr:nvSpPr>
        <xdr:cNvPr id="13" name="フローチャート: データ 12"/>
        <xdr:cNvSpPr/>
      </xdr:nvSpPr>
      <xdr:spPr>
        <a:xfrm rot="16200000" flipH="1">
          <a:off x="2845499" y="18157127"/>
          <a:ext cx="1465326" cy="279273"/>
        </a:xfrm>
        <a:prstGeom prst="flowChartInputOutput">
          <a:avLst/>
        </a:prstGeom>
        <a:solidFill>
          <a:schemeClr val="bg1">
            <a:lumMod val="95000"/>
          </a:schemeClr>
        </a:solid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85725</xdr:colOff>
      <xdr:row>45</xdr:row>
      <xdr:rowOff>76200</xdr:rowOff>
    </xdr:from>
    <xdr:to>
      <xdr:col>12</xdr:col>
      <xdr:colOff>57150</xdr:colOff>
      <xdr:row>48</xdr:row>
      <xdr:rowOff>85725</xdr:rowOff>
    </xdr:to>
    <xdr:sp macro="" textlink="">
      <xdr:nvSpPr>
        <xdr:cNvPr id="3" name="二等辺三角形 2"/>
        <xdr:cNvSpPr/>
      </xdr:nvSpPr>
      <xdr:spPr>
        <a:xfrm>
          <a:off x="657225" y="4638675"/>
          <a:ext cx="771525" cy="29527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85725</xdr:colOff>
      <xdr:row>39</xdr:row>
      <xdr:rowOff>19050</xdr:rowOff>
    </xdr:from>
    <xdr:to>
      <xdr:col>12</xdr:col>
      <xdr:colOff>38100</xdr:colOff>
      <xdr:row>47</xdr:row>
      <xdr:rowOff>38100</xdr:rowOff>
    </xdr:to>
    <xdr:sp macro="" textlink="">
      <xdr:nvSpPr>
        <xdr:cNvPr id="4" name="スマイル 3"/>
        <xdr:cNvSpPr/>
      </xdr:nvSpPr>
      <xdr:spPr>
        <a:xfrm>
          <a:off x="657225" y="4010025"/>
          <a:ext cx="752475" cy="781050"/>
        </a:xfrm>
        <a:prstGeom prst="smileyFac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outlinePr showOutlineSymbols="0"/>
    <pageSetUpPr autoPageBreaks="0"/>
  </sheetPr>
  <dimension ref="A1:AI104"/>
  <sheetViews>
    <sheetView showGridLines="0" tabSelected="1" showOutlineSymbols="0" zoomScaleNormal="100" workbookViewId="0">
      <selection activeCell="Q7" sqref="Q7"/>
    </sheetView>
  </sheetViews>
  <sheetFormatPr defaultRowHeight="18" customHeight="1"/>
  <cols>
    <col min="1" max="5" width="3.625" style="13" customWidth="1"/>
    <col min="6" max="6" width="3.5" style="14" customWidth="1"/>
    <col min="7" max="8" width="3.5" style="13" customWidth="1"/>
    <col min="9" max="22" width="4.75" style="13" customWidth="1"/>
    <col min="23" max="29" width="3.375" style="13" customWidth="1"/>
    <col min="30" max="16384" width="9" style="15"/>
  </cols>
  <sheetData>
    <row r="1" spans="1:29" ht="42" customHeight="1">
      <c r="A1" s="533" t="s">
        <v>713</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row>
    <row r="2" spans="1:29" ht="35.25" customHeight="1" thickBot="1">
      <c r="A2" s="375" t="s">
        <v>51</v>
      </c>
      <c r="B2" s="373" t="s">
        <v>714</v>
      </c>
    </row>
    <row r="3" spans="1:29" ht="18" customHeight="1" thickTop="1" thickBot="1">
      <c r="A3" s="560" t="s">
        <v>0</v>
      </c>
      <c r="B3" s="561"/>
      <c r="C3" s="561"/>
      <c r="D3" s="562"/>
    </row>
    <row r="4" spans="1:29" ht="6" customHeight="1" thickTop="1">
      <c r="A4" s="34"/>
      <c r="B4" s="36"/>
      <c r="C4" s="36"/>
      <c r="D4" s="35"/>
      <c r="E4" s="25"/>
      <c r="F4" s="26"/>
      <c r="G4" s="25"/>
      <c r="H4" s="25"/>
      <c r="I4" s="25"/>
      <c r="J4" s="25"/>
      <c r="K4" s="25"/>
      <c r="L4" s="25"/>
      <c r="M4" s="25"/>
      <c r="N4" s="25"/>
      <c r="O4" s="25"/>
      <c r="P4" s="25"/>
      <c r="Q4" s="25"/>
      <c r="R4" s="25"/>
      <c r="S4" s="25"/>
      <c r="T4" s="25"/>
      <c r="U4" s="25"/>
      <c r="V4" s="25"/>
      <c r="W4" s="25"/>
      <c r="X4" s="25"/>
      <c r="Y4" s="25"/>
      <c r="Z4" s="25"/>
      <c r="AA4" s="25"/>
      <c r="AB4" s="25"/>
      <c r="AC4" s="27"/>
    </row>
    <row r="5" spans="1:29" ht="22.5" customHeight="1">
      <c r="A5" s="37">
        <v>1</v>
      </c>
      <c r="B5" s="592"/>
      <c r="C5" s="593"/>
      <c r="D5" s="13" t="s">
        <v>117</v>
      </c>
      <c r="F5" s="13"/>
      <c r="G5" s="14"/>
      <c r="AC5" s="28"/>
    </row>
    <row r="6" spans="1:29" ht="22.5" customHeight="1">
      <c r="A6" s="37">
        <v>2</v>
      </c>
      <c r="B6" s="16" t="s">
        <v>149</v>
      </c>
      <c r="AC6" s="28"/>
    </row>
    <row r="7" spans="1:29" ht="22.5" customHeight="1">
      <c r="A7" s="37">
        <v>3</v>
      </c>
      <c r="B7" s="13" t="s">
        <v>681</v>
      </c>
      <c r="AC7" s="28"/>
    </row>
    <row r="8" spans="1:29" ht="22.5" customHeight="1">
      <c r="A8" s="37">
        <v>4</v>
      </c>
      <c r="B8" s="13" t="s">
        <v>147</v>
      </c>
      <c r="AC8" s="28"/>
    </row>
    <row r="9" spans="1:29" ht="22.5" customHeight="1">
      <c r="A9" s="37">
        <v>5</v>
      </c>
      <c r="B9" s="563" t="s">
        <v>209</v>
      </c>
      <c r="C9" s="563"/>
      <c r="D9" s="563"/>
      <c r="E9" s="563"/>
      <c r="F9" s="563"/>
      <c r="G9" s="563"/>
      <c r="H9" s="563"/>
      <c r="I9" s="563"/>
      <c r="J9" s="563"/>
      <c r="K9" s="563"/>
      <c r="L9" s="563"/>
      <c r="M9" s="563"/>
      <c r="N9" s="563"/>
      <c r="O9" s="594" t="s">
        <v>1</v>
      </c>
      <c r="P9" s="594"/>
      <c r="Q9" s="594"/>
      <c r="R9" s="594"/>
      <c r="S9" s="13" t="s">
        <v>148</v>
      </c>
      <c r="AC9" s="28"/>
    </row>
    <row r="10" spans="1:29" ht="22.5" customHeight="1">
      <c r="A10" s="37">
        <v>6</v>
      </c>
      <c r="B10" s="17" t="s">
        <v>610</v>
      </c>
      <c r="C10" s="17"/>
      <c r="D10" s="17"/>
      <c r="E10" s="17"/>
      <c r="F10" s="17"/>
      <c r="G10" s="17"/>
      <c r="H10" s="17"/>
      <c r="I10" s="17"/>
      <c r="J10" s="17"/>
      <c r="K10" s="17"/>
      <c r="L10" s="17"/>
      <c r="M10" s="17"/>
      <c r="N10" s="17"/>
      <c r="O10" s="18"/>
      <c r="P10" s="18"/>
      <c r="Q10" s="18"/>
      <c r="R10" s="18"/>
      <c r="AC10" s="28"/>
    </row>
    <row r="11" spans="1:29" ht="22.5" customHeight="1">
      <c r="A11" s="37">
        <v>7</v>
      </c>
      <c r="B11" s="563" t="s">
        <v>611</v>
      </c>
      <c r="C11" s="563"/>
      <c r="D11" s="563"/>
      <c r="E11" s="563"/>
      <c r="F11" s="563"/>
      <c r="G11" s="504" t="s">
        <v>612</v>
      </c>
      <c r="H11" s="504"/>
      <c r="I11" s="504"/>
      <c r="J11" s="155" t="s">
        <v>613</v>
      </c>
      <c r="K11" s="504" t="s">
        <v>614</v>
      </c>
      <c r="L11" s="504"/>
      <c r="M11" s="504"/>
      <c r="N11" s="155" t="s">
        <v>690</v>
      </c>
      <c r="O11" s="18"/>
      <c r="P11" s="18"/>
      <c r="Q11" s="18"/>
      <c r="R11" s="18"/>
      <c r="AC11" s="28"/>
    </row>
    <row r="12" spans="1:29" ht="22.5" customHeight="1" thickBot="1">
      <c r="A12" s="38">
        <v>8</v>
      </c>
      <c r="B12" s="29"/>
      <c r="C12" s="30" t="s">
        <v>2</v>
      </c>
      <c r="D12" s="31"/>
      <c r="E12" s="31"/>
      <c r="F12" s="32"/>
      <c r="G12" s="32"/>
      <c r="H12" s="32"/>
      <c r="I12" s="32"/>
      <c r="J12" s="32"/>
      <c r="K12" s="32"/>
      <c r="L12" s="32"/>
      <c r="M12" s="32"/>
      <c r="N12" s="32"/>
      <c r="O12" s="32"/>
      <c r="P12" s="32"/>
      <c r="Q12" s="32"/>
      <c r="R12" s="32"/>
      <c r="S12" s="32"/>
      <c r="T12" s="32"/>
      <c r="U12" s="32"/>
      <c r="V12" s="32"/>
      <c r="W12" s="32"/>
      <c r="X12" s="32"/>
      <c r="Y12" s="32"/>
      <c r="Z12" s="32"/>
      <c r="AA12" s="32"/>
      <c r="AB12" s="32"/>
      <c r="AC12" s="33"/>
    </row>
    <row r="13" spans="1:29" ht="14.25" customHeight="1" thickTop="1">
      <c r="A13" s="16"/>
    </row>
    <row r="14" spans="1:29" ht="18" customHeight="1">
      <c r="A14" s="19" t="s">
        <v>704</v>
      </c>
    </row>
    <row r="15" spans="1:29" ht="18" customHeight="1">
      <c r="A15" s="19"/>
    </row>
    <row r="16" spans="1:29" ht="18" customHeight="1" thickBot="1">
      <c r="A16" s="20" t="s">
        <v>528</v>
      </c>
      <c r="B16" s="19" t="s">
        <v>694</v>
      </c>
    </row>
    <row r="17" spans="1:35" ht="27" customHeight="1" thickBot="1">
      <c r="A17" s="608" t="s">
        <v>695</v>
      </c>
      <c r="B17" s="609"/>
      <c r="C17" s="609"/>
      <c r="D17" s="609"/>
      <c r="E17" s="609"/>
      <c r="F17" s="610"/>
      <c r="G17" s="612" t="s">
        <v>696</v>
      </c>
      <c r="H17" s="611"/>
      <c r="I17" s="613">
        <v>6</v>
      </c>
      <c r="J17" s="613"/>
      <c r="K17" s="611" t="s">
        <v>697</v>
      </c>
      <c r="L17" s="611"/>
      <c r="M17" s="614" t="s">
        <v>698</v>
      </c>
      <c r="N17" s="614"/>
      <c r="O17" s="439">
        <f>IF(I17="","",I17-1)</f>
        <v>5</v>
      </c>
      <c r="P17" s="435" t="s">
        <v>707</v>
      </c>
      <c r="Q17" s="436"/>
      <c r="R17" s="437"/>
      <c r="S17" s="436"/>
      <c r="T17" s="436"/>
      <c r="U17" s="437"/>
    </row>
    <row r="18" spans="1:35" s="431" customFormat="1" ht="25.5" customHeight="1">
      <c r="A18" s="430"/>
      <c r="B18" s="430"/>
      <c r="C18" s="430"/>
      <c r="D18" s="430"/>
      <c r="E18" s="430"/>
      <c r="F18" s="430"/>
      <c r="G18" s="615" t="s">
        <v>699</v>
      </c>
      <c r="H18" s="615"/>
      <c r="I18" s="616">
        <f>IF(I17="","",2018+I17)</f>
        <v>2024</v>
      </c>
      <c r="J18" s="616"/>
      <c r="K18" s="615" t="s">
        <v>697</v>
      </c>
      <c r="L18" s="615"/>
      <c r="M18" s="615" t="s">
        <v>700</v>
      </c>
      <c r="N18" s="615"/>
      <c r="O18" s="607">
        <f>IF(I17="","",I18-1)</f>
        <v>2023</v>
      </c>
      <c r="P18" s="607"/>
      <c r="Q18" s="438" t="s">
        <v>707</v>
      </c>
      <c r="R18" s="373"/>
      <c r="S18" s="373"/>
      <c r="T18" s="373"/>
      <c r="U18" s="373"/>
      <c r="V18" s="373"/>
      <c r="W18" s="373"/>
      <c r="X18" s="373"/>
      <c r="Y18" s="373"/>
      <c r="Z18" s="373"/>
      <c r="AA18" s="373"/>
      <c r="AB18" s="373"/>
      <c r="AC18" s="373"/>
    </row>
    <row r="19" spans="1:35" ht="12" customHeight="1">
      <c r="A19" s="16"/>
    </row>
    <row r="20" spans="1:35" ht="18" customHeight="1" thickBot="1">
      <c r="A20" s="50" t="s">
        <v>52</v>
      </c>
      <c r="B20" s="51" t="s">
        <v>124</v>
      </c>
      <c r="C20" s="51"/>
      <c r="D20" s="51"/>
      <c r="E20" s="51"/>
      <c r="F20" s="51"/>
      <c r="G20" s="51"/>
      <c r="H20" s="51"/>
      <c r="I20" s="51"/>
      <c r="J20" s="51"/>
      <c r="K20" s="51"/>
      <c r="L20" s="51"/>
      <c r="M20" s="51"/>
      <c r="N20" s="51"/>
      <c r="O20" s="51"/>
      <c r="P20" s="19"/>
      <c r="Q20" s="19"/>
      <c r="R20" s="19"/>
      <c r="S20" s="19"/>
      <c r="T20" s="19"/>
      <c r="U20" s="19"/>
      <c r="V20" s="19"/>
    </row>
    <row r="21" spans="1:35" ht="22.5" customHeight="1">
      <c r="A21" s="505" t="s">
        <v>118</v>
      </c>
      <c r="B21" s="506"/>
      <c r="C21" s="506"/>
      <c r="D21" s="506"/>
      <c r="E21" s="506"/>
      <c r="F21" s="506"/>
      <c r="G21" s="544"/>
      <c r="H21" s="545"/>
      <c r="I21" s="545"/>
      <c r="J21" s="545"/>
      <c r="K21" s="545"/>
      <c r="L21" s="545"/>
      <c r="M21" s="545"/>
      <c r="N21" s="545"/>
      <c r="O21" s="546"/>
      <c r="P21" s="19"/>
      <c r="Q21" s="19"/>
      <c r="R21" s="19"/>
      <c r="S21" s="19"/>
      <c r="T21" s="19"/>
      <c r="U21" s="19"/>
      <c r="V21" s="19"/>
    </row>
    <row r="22" spans="1:35" ht="22.5" customHeight="1">
      <c r="A22" s="598" t="s">
        <v>466</v>
      </c>
      <c r="B22" s="599"/>
      <c r="C22" s="599"/>
      <c r="D22" s="599"/>
      <c r="E22" s="599"/>
      <c r="F22" s="600"/>
      <c r="G22" s="601"/>
      <c r="H22" s="602"/>
      <c r="I22" s="602"/>
      <c r="J22" s="602"/>
      <c r="K22" s="602"/>
      <c r="L22" s="602"/>
      <c r="M22" s="602"/>
      <c r="N22" s="602"/>
      <c r="O22" s="603"/>
      <c r="P22" s="19"/>
      <c r="Q22" s="19"/>
      <c r="R22" s="19"/>
      <c r="S22" s="19"/>
      <c r="T22" s="19"/>
      <c r="U22" s="19"/>
      <c r="V22" s="19"/>
    </row>
    <row r="23" spans="1:35" ht="22.5" customHeight="1">
      <c r="A23" s="507" t="s">
        <v>119</v>
      </c>
      <c r="B23" s="508"/>
      <c r="C23" s="508"/>
      <c r="D23" s="508"/>
      <c r="E23" s="508"/>
      <c r="F23" s="508"/>
      <c r="G23" s="547" t="s">
        <v>715</v>
      </c>
      <c r="H23" s="548"/>
      <c r="I23" s="549"/>
      <c r="J23" s="299"/>
      <c r="K23" s="301" t="s">
        <v>126</v>
      </c>
      <c r="L23" s="300"/>
      <c r="M23" s="301" t="s">
        <v>127</v>
      </c>
      <c r="N23" s="300"/>
      <c r="O23" s="49" t="s">
        <v>125</v>
      </c>
      <c r="Q23" s="97"/>
      <c r="V23" s="98"/>
      <c r="AD23" s="13"/>
      <c r="AE23" s="13"/>
      <c r="AF23" s="13"/>
      <c r="AG23" s="13"/>
      <c r="AH23" s="13"/>
      <c r="AI23" s="13"/>
    </row>
    <row r="24" spans="1:35" ht="22.5" customHeight="1">
      <c r="A24" s="509" t="s">
        <v>120</v>
      </c>
      <c r="B24" s="510"/>
      <c r="C24" s="510"/>
      <c r="D24" s="510"/>
      <c r="E24" s="510"/>
      <c r="F24" s="510"/>
      <c r="G24" s="539"/>
      <c r="H24" s="540"/>
      <c r="I24" s="541"/>
      <c r="J24" s="301" t="s">
        <v>123</v>
      </c>
      <c r="K24" s="542"/>
      <c r="L24" s="541"/>
      <c r="M24" s="301" t="s">
        <v>123</v>
      </c>
      <c r="N24" s="540"/>
      <c r="O24" s="543"/>
      <c r="P24" s="108"/>
      <c r="AD24" s="13"/>
      <c r="AE24" s="13"/>
      <c r="AF24" s="13"/>
      <c r="AG24" s="13"/>
      <c r="AH24" s="13"/>
      <c r="AI24" s="13"/>
    </row>
    <row r="25" spans="1:35" ht="22.5" customHeight="1">
      <c r="A25" s="513" t="s">
        <v>527</v>
      </c>
      <c r="B25" s="514"/>
      <c r="C25" s="514"/>
      <c r="D25" s="514"/>
      <c r="E25" s="514"/>
      <c r="F25" s="515"/>
      <c r="G25" s="516"/>
      <c r="H25" s="517"/>
      <c r="I25" s="517"/>
      <c r="J25" s="517"/>
      <c r="K25" s="517"/>
      <c r="L25" s="517"/>
      <c r="M25" s="517"/>
      <c r="N25" s="517"/>
      <c r="O25" s="518"/>
      <c r="AD25" s="13"/>
      <c r="AE25" s="13"/>
      <c r="AF25" s="13"/>
      <c r="AG25" s="13"/>
      <c r="AH25" s="13"/>
      <c r="AI25" s="13"/>
    </row>
    <row r="26" spans="1:35" ht="22.5" customHeight="1">
      <c r="A26" s="513" t="s">
        <v>339</v>
      </c>
      <c r="B26" s="514"/>
      <c r="C26" s="514"/>
      <c r="D26" s="514"/>
      <c r="E26" s="514"/>
      <c r="F26" s="515"/>
      <c r="G26" s="516"/>
      <c r="H26" s="517"/>
      <c r="I26" s="517"/>
      <c r="J26" s="517"/>
      <c r="K26" s="517"/>
      <c r="L26" s="517"/>
      <c r="M26" s="517"/>
      <c r="N26" s="517"/>
      <c r="O26" s="518"/>
      <c r="AD26" s="13"/>
      <c r="AE26" s="13"/>
      <c r="AF26" s="13"/>
      <c r="AG26" s="13"/>
      <c r="AH26" s="13"/>
      <c r="AI26" s="13"/>
    </row>
    <row r="27" spans="1:35" ht="22.5" customHeight="1" thickBot="1">
      <c r="A27" s="513" t="s">
        <v>340</v>
      </c>
      <c r="B27" s="514"/>
      <c r="C27" s="514"/>
      <c r="D27" s="514"/>
      <c r="E27" s="514"/>
      <c r="F27" s="515"/>
      <c r="G27" s="516"/>
      <c r="H27" s="517"/>
      <c r="I27" s="517"/>
      <c r="J27" s="517"/>
      <c r="K27" s="517"/>
      <c r="L27" s="517"/>
      <c r="M27" s="517"/>
      <c r="N27" s="517"/>
      <c r="O27" s="518"/>
      <c r="P27" s="109"/>
      <c r="Q27" s="48"/>
      <c r="R27" s="48"/>
      <c r="S27" s="48"/>
      <c r="T27" s="48"/>
      <c r="U27" s="48"/>
      <c r="V27" s="48"/>
      <c r="W27" s="48"/>
      <c r="X27" s="48"/>
      <c r="Y27" s="48"/>
      <c r="Z27" s="48"/>
      <c r="AA27" s="48"/>
      <c r="AB27" s="48"/>
      <c r="AD27" s="13"/>
      <c r="AE27" s="13"/>
      <c r="AF27" s="13"/>
      <c r="AG27" s="13"/>
      <c r="AH27" s="13"/>
      <c r="AI27" s="13"/>
    </row>
    <row r="28" spans="1:35" ht="24.75" customHeight="1">
      <c r="A28" s="507" t="s">
        <v>121</v>
      </c>
      <c r="B28" s="508"/>
      <c r="C28" s="508"/>
      <c r="D28" s="508"/>
      <c r="E28" s="508"/>
      <c r="F28" s="508"/>
      <c r="G28" s="595"/>
      <c r="H28" s="595"/>
      <c r="I28" s="595"/>
      <c r="J28" s="595"/>
      <c r="K28" s="595"/>
      <c r="L28" s="595"/>
      <c r="M28" s="595"/>
      <c r="N28" s="595"/>
      <c r="O28" s="595"/>
      <c r="P28" s="596"/>
      <c r="Q28" s="596"/>
      <c r="R28" s="596"/>
      <c r="S28" s="596"/>
      <c r="T28" s="596"/>
      <c r="U28" s="596"/>
      <c r="V28" s="596"/>
      <c r="W28" s="596"/>
      <c r="X28" s="596"/>
      <c r="Y28" s="596"/>
      <c r="Z28" s="596"/>
      <c r="AA28" s="596"/>
      <c r="AB28" s="597"/>
      <c r="AD28" s="13"/>
      <c r="AE28" s="13"/>
      <c r="AF28" s="13"/>
      <c r="AG28" s="13"/>
      <c r="AH28" s="13"/>
      <c r="AI28" s="13"/>
    </row>
    <row r="29" spans="1:35" ht="24.75" customHeight="1" thickBot="1">
      <c r="A29" s="511" t="s">
        <v>122</v>
      </c>
      <c r="B29" s="512"/>
      <c r="C29" s="512"/>
      <c r="D29" s="512"/>
      <c r="E29" s="512"/>
      <c r="F29" s="512"/>
      <c r="G29" s="537"/>
      <c r="H29" s="537"/>
      <c r="I29" s="537"/>
      <c r="J29" s="537"/>
      <c r="K29" s="537"/>
      <c r="L29" s="537"/>
      <c r="M29" s="537"/>
      <c r="N29" s="537"/>
      <c r="O29" s="537"/>
      <c r="P29" s="537"/>
      <c r="Q29" s="537"/>
      <c r="R29" s="537"/>
      <c r="S29" s="537"/>
      <c r="T29" s="537"/>
      <c r="U29" s="537"/>
      <c r="V29" s="537"/>
      <c r="W29" s="537"/>
      <c r="X29" s="537"/>
      <c r="Y29" s="537"/>
      <c r="Z29" s="537"/>
      <c r="AA29" s="537"/>
      <c r="AB29" s="538"/>
      <c r="AD29" s="13"/>
      <c r="AE29" s="13"/>
      <c r="AF29" s="13"/>
      <c r="AG29" s="13"/>
      <c r="AH29" s="13"/>
      <c r="AI29" s="13"/>
    </row>
    <row r="31" spans="1:35" ht="18" customHeight="1">
      <c r="A31" s="20" t="s">
        <v>55</v>
      </c>
      <c r="B31" s="19" t="s">
        <v>53</v>
      </c>
      <c r="C31" s="19"/>
      <c r="D31" s="19"/>
      <c r="E31" s="19"/>
      <c r="F31" s="19"/>
      <c r="G31" s="19"/>
      <c r="H31" s="19"/>
      <c r="I31" s="19"/>
      <c r="J31" s="19"/>
      <c r="K31" s="19"/>
      <c r="L31" s="19"/>
      <c r="M31" s="19"/>
      <c r="N31" s="19"/>
      <c r="O31" s="19"/>
      <c r="P31" s="19"/>
      <c r="Q31" s="19"/>
      <c r="R31" s="19"/>
      <c r="S31" s="19"/>
      <c r="T31" s="19"/>
      <c r="U31" s="19"/>
      <c r="V31" s="19"/>
    </row>
    <row r="32" spans="1:35" ht="18" customHeight="1" thickBot="1">
      <c r="A32" s="19"/>
      <c r="B32" s="19" t="s">
        <v>54</v>
      </c>
      <c r="C32" s="19"/>
      <c r="D32" s="19"/>
      <c r="E32" s="19"/>
      <c r="F32" s="19"/>
      <c r="G32" s="19"/>
      <c r="H32" s="19"/>
      <c r="I32" s="19"/>
      <c r="J32" s="19"/>
      <c r="K32" s="19"/>
      <c r="L32" s="19"/>
      <c r="M32" s="19"/>
      <c r="N32" s="19"/>
      <c r="O32" s="19"/>
      <c r="P32" s="19"/>
      <c r="Q32" s="19"/>
      <c r="R32" s="19"/>
      <c r="S32" s="19"/>
      <c r="T32" s="19"/>
      <c r="U32" s="19"/>
      <c r="V32" s="19"/>
    </row>
    <row r="33" spans="1:29" ht="30.75" customHeight="1" thickBot="1">
      <c r="A33" s="566" t="s">
        <v>6</v>
      </c>
      <c r="B33" s="567"/>
      <c r="C33" s="567"/>
      <c r="D33" s="567"/>
      <c r="E33" s="567"/>
      <c r="F33" s="567"/>
      <c r="G33" s="567"/>
      <c r="H33" s="567"/>
      <c r="I33" s="567"/>
      <c r="J33" s="567"/>
      <c r="K33" s="567"/>
      <c r="L33" s="567"/>
      <c r="M33" s="567"/>
      <c r="N33" s="567"/>
      <c r="O33" s="567"/>
      <c r="P33" s="567"/>
      <c r="Q33" s="567"/>
      <c r="R33" s="567"/>
      <c r="S33" s="567"/>
      <c r="T33" s="567"/>
      <c r="U33" s="567"/>
      <c r="V33" s="567"/>
      <c r="W33" s="568" t="s">
        <v>7</v>
      </c>
      <c r="X33" s="569"/>
      <c r="Y33" s="569"/>
      <c r="Z33" s="569"/>
      <c r="AA33" s="569"/>
      <c r="AB33" s="569"/>
      <c r="AC33" s="570"/>
    </row>
    <row r="34" spans="1:29" ht="24.75" customHeight="1">
      <c r="A34" s="478" t="s">
        <v>8</v>
      </c>
      <c r="B34" s="479"/>
      <c r="C34" s="479"/>
      <c r="D34" s="479"/>
      <c r="E34" s="480"/>
      <c r="F34" s="564" t="s">
        <v>9</v>
      </c>
      <c r="G34" s="564"/>
      <c r="H34" s="564"/>
      <c r="I34" s="564"/>
      <c r="J34" s="564"/>
      <c r="K34" s="564"/>
      <c r="L34" s="564"/>
      <c r="M34" s="564"/>
      <c r="N34" s="564"/>
      <c r="O34" s="564"/>
      <c r="P34" s="564"/>
      <c r="Q34" s="564"/>
      <c r="R34" s="564"/>
      <c r="S34" s="564"/>
      <c r="T34" s="564"/>
      <c r="U34" s="564"/>
      <c r="V34" s="564"/>
      <c r="W34" s="462" t="s">
        <v>10</v>
      </c>
      <c r="X34" s="463"/>
      <c r="Y34" s="463"/>
      <c r="Z34" s="463"/>
      <c r="AA34" s="463"/>
      <c r="AB34" s="463"/>
      <c r="AC34" s="464"/>
    </row>
    <row r="35" spans="1:29" ht="24.75" customHeight="1" thickBot="1">
      <c r="A35" s="481"/>
      <c r="B35" s="482"/>
      <c r="C35" s="482"/>
      <c r="D35" s="482"/>
      <c r="E35" s="483"/>
      <c r="F35" s="459" t="s">
        <v>617</v>
      </c>
      <c r="G35" s="460"/>
      <c r="H35" s="460"/>
      <c r="I35" s="460"/>
      <c r="J35" s="460"/>
      <c r="K35" s="460"/>
      <c r="L35" s="460"/>
      <c r="M35" s="460"/>
      <c r="N35" s="460"/>
      <c r="O35" s="460"/>
      <c r="P35" s="460"/>
      <c r="Q35" s="460"/>
      <c r="R35" s="460"/>
      <c r="S35" s="460"/>
      <c r="T35" s="460"/>
      <c r="U35" s="460"/>
      <c r="V35" s="461"/>
      <c r="W35" s="465"/>
      <c r="X35" s="466"/>
      <c r="Y35" s="466"/>
      <c r="Z35" s="466"/>
      <c r="AA35" s="466"/>
      <c r="AB35" s="466"/>
      <c r="AC35" s="467"/>
    </row>
    <row r="36" spans="1:29" ht="24.75" customHeight="1">
      <c r="A36" s="478" t="s">
        <v>618</v>
      </c>
      <c r="B36" s="479"/>
      <c r="C36" s="479"/>
      <c r="D36" s="479"/>
      <c r="E36" s="480"/>
      <c r="F36" s="564" t="s">
        <v>12</v>
      </c>
      <c r="G36" s="564"/>
      <c r="H36" s="564"/>
      <c r="I36" s="564"/>
      <c r="J36" s="564"/>
      <c r="K36" s="564"/>
      <c r="L36" s="564"/>
      <c r="M36" s="564"/>
      <c r="N36" s="564"/>
      <c r="O36" s="564"/>
      <c r="P36" s="564"/>
      <c r="Q36" s="564"/>
      <c r="R36" s="564"/>
      <c r="S36" s="564"/>
      <c r="T36" s="564"/>
      <c r="U36" s="564"/>
      <c r="V36" s="564"/>
      <c r="W36" s="462" t="s">
        <v>10</v>
      </c>
      <c r="X36" s="463"/>
      <c r="Y36" s="463"/>
      <c r="Z36" s="463"/>
      <c r="AA36" s="463"/>
      <c r="AB36" s="463"/>
      <c r="AC36" s="464"/>
    </row>
    <row r="37" spans="1:29" ht="24.75" customHeight="1" thickBot="1">
      <c r="A37" s="481"/>
      <c r="B37" s="482"/>
      <c r="C37" s="482"/>
      <c r="D37" s="482"/>
      <c r="E37" s="483"/>
      <c r="F37" s="459" t="s">
        <v>617</v>
      </c>
      <c r="G37" s="460"/>
      <c r="H37" s="460"/>
      <c r="I37" s="460"/>
      <c r="J37" s="460"/>
      <c r="K37" s="460"/>
      <c r="L37" s="460"/>
      <c r="M37" s="460"/>
      <c r="N37" s="460"/>
      <c r="O37" s="460"/>
      <c r="P37" s="460"/>
      <c r="Q37" s="460"/>
      <c r="R37" s="460"/>
      <c r="S37" s="460"/>
      <c r="T37" s="460"/>
      <c r="U37" s="460"/>
      <c r="V37" s="461"/>
      <c r="W37" s="465"/>
      <c r="X37" s="466"/>
      <c r="Y37" s="466"/>
      <c r="Z37" s="466"/>
      <c r="AA37" s="466"/>
      <c r="AB37" s="466"/>
      <c r="AC37" s="467"/>
    </row>
    <row r="38" spans="1:29" ht="24.75" customHeight="1">
      <c r="A38" s="478" t="s">
        <v>13</v>
      </c>
      <c r="B38" s="479"/>
      <c r="C38" s="479"/>
      <c r="D38" s="479"/>
      <c r="E38" s="480"/>
      <c r="F38" s="519" t="s">
        <v>14</v>
      </c>
      <c r="G38" s="519"/>
      <c r="H38" s="519"/>
      <c r="I38" s="519"/>
      <c r="J38" s="519"/>
      <c r="K38" s="519"/>
      <c r="L38" s="519"/>
      <c r="M38" s="519"/>
      <c r="N38" s="519"/>
      <c r="O38" s="519"/>
      <c r="P38" s="519"/>
      <c r="Q38" s="519"/>
      <c r="R38" s="519"/>
      <c r="S38" s="519"/>
      <c r="T38" s="519"/>
      <c r="U38" s="519"/>
      <c r="V38" s="519"/>
      <c r="W38" s="462" t="s">
        <v>10</v>
      </c>
      <c r="X38" s="463"/>
      <c r="Y38" s="463"/>
      <c r="Z38" s="463"/>
      <c r="AA38" s="463"/>
      <c r="AB38" s="463"/>
      <c r="AC38" s="464"/>
    </row>
    <row r="39" spans="1:29" ht="24.75" customHeight="1" thickBot="1">
      <c r="A39" s="481"/>
      <c r="B39" s="482"/>
      <c r="C39" s="482"/>
      <c r="D39" s="482"/>
      <c r="E39" s="483"/>
      <c r="F39" s="484" t="s">
        <v>617</v>
      </c>
      <c r="G39" s="485"/>
      <c r="H39" s="485"/>
      <c r="I39" s="485"/>
      <c r="J39" s="485"/>
      <c r="K39" s="485"/>
      <c r="L39" s="485"/>
      <c r="M39" s="485"/>
      <c r="N39" s="485"/>
      <c r="O39" s="485"/>
      <c r="P39" s="485"/>
      <c r="Q39" s="485"/>
      <c r="R39" s="485"/>
      <c r="S39" s="485"/>
      <c r="T39" s="485"/>
      <c r="U39" s="485"/>
      <c r="V39" s="486"/>
      <c r="W39" s="465"/>
      <c r="X39" s="466"/>
      <c r="Y39" s="466"/>
      <c r="Z39" s="466"/>
      <c r="AA39" s="466"/>
      <c r="AB39" s="466"/>
      <c r="AC39" s="467"/>
    </row>
    <row r="40" spans="1:29" ht="24.75" customHeight="1" thickBot="1">
      <c r="A40" s="554" t="s">
        <v>15</v>
      </c>
      <c r="B40" s="555"/>
      <c r="C40" s="555"/>
      <c r="D40" s="555"/>
      <c r="E40" s="556"/>
      <c r="F40" s="557" t="s">
        <v>16</v>
      </c>
      <c r="G40" s="558"/>
      <c r="H40" s="558"/>
      <c r="I40" s="558"/>
      <c r="J40" s="558"/>
      <c r="K40" s="558"/>
      <c r="L40" s="558"/>
      <c r="M40" s="558"/>
      <c r="N40" s="558"/>
      <c r="O40" s="558"/>
      <c r="P40" s="558"/>
      <c r="Q40" s="558"/>
      <c r="R40" s="558"/>
      <c r="S40" s="558"/>
      <c r="T40" s="558"/>
      <c r="U40" s="558"/>
      <c r="V40" s="559"/>
      <c r="W40" s="604" t="s">
        <v>10</v>
      </c>
      <c r="X40" s="605"/>
      <c r="Y40" s="605"/>
      <c r="Z40" s="605"/>
      <c r="AA40" s="605"/>
      <c r="AB40" s="605"/>
      <c r="AC40" s="606"/>
    </row>
    <row r="41" spans="1:29" ht="73.5" customHeight="1">
      <c r="A41" s="478" t="s">
        <v>17</v>
      </c>
      <c r="B41" s="479"/>
      <c r="C41" s="479"/>
      <c r="D41" s="479"/>
      <c r="E41" s="480"/>
      <c r="F41" s="565" t="s">
        <v>716</v>
      </c>
      <c r="G41" s="565"/>
      <c r="H41" s="565"/>
      <c r="I41" s="565"/>
      <c r="J41" s="565"/>
      <c r="K41" s="565"/>
      <c r="L41" s="565"/>
      <c r="M41" s="565"/>
      <c r="N41" s="565"/>
      <c r="O41" s="565"/>
      <c r="P41" s="565"/>
      <c r="Q41" s="565"/>
      <c r="R41" s="565"/>
      <c r="S41" s="565"/>
      <c r="T41" s="565"/>
      <c r="U41" s="565"/>
      <c r="V41" s="565"/>
      <c r="W41" s="462" t="s">
        <v>10</v>
      </c>
      <c r="X41" s="463"/>
      <c r="Y41" s="463"/>
      <c r="Z41" s="463"/>
      <c r="AA41" s="463"/>
      <c r="AB41" s="463"/>
      <c r="AC41" s="464"/>
    </row>
    <row r="42" spans="1:29" ht="27.75" customHeight="1" thickBot="1">
      <c r="A42" s="481"/>
      <c r="B42" s="482"/>
      <c r="C42" s="482"/>
      <c r="D42" s="482"/>
      <c r="E42" s="483"/>
      <c r="F42" s="484" t="s">
        <v>619</v>
      </c>
      <c r="G42" s="485"/>
      <c r="H42" s="485"/>
      <c r="I42" s="485"/>
      <c r="J42" s="485"/>
      <c r="K42" s="485"/>
      <c r="L42" s="485"/>
      <c r="M42" s="485"/>
      <c r="N42" s="485"/>
      <c r="O42" s="485"/>
      <c r="P42" s="485"/>
      <c r="Q42" s="485"/>
      <c r="R42" s="485"/>
      <c r="S42" s="485"/>
      <c r="T42" s="485"/>
      <c r="U42" s="485"/>
      <c r="V42" s="486"/>
      <c r="W42" s="465"/>
      <c r="X42" s="466"/>
      <c r="Y42" s="466"/>
      <c r="Z42" s="466"/>
      <c r="AA42" s="466"/>
      <c r="AB42" s="466"/>
      <c r="AC42" s="467"/>
    </row>
    <row r="43" spans="1:29" ht="24.75" customHeight="1">
      <c r="A43" s="478" t="s">
        <v>18</v>
      </c>
      <c r="B43" s="479"/>
      <c r="C43" s="479"/>
      <c r="D43" s="479"/>
      <c r="E43" s="480"/>
      <c r="F43" s="519" t="s">
        <v>19</v>
      </c>
      <c r="G43" s="519"/>
      <c r="H43" s="519"/>
      <c r="I43" s="519"/>
      <c r="J43" s="519"/>
      <c r="K43" s="519"/>
      <c r="L43" s="519"/>
      <c r="M43" s="519"/>
      <c r="N43" s="519"/>
      <c r="O43" s="519"/>
      <c r="P43" s="519"/>
      <c r="Q43" s="519"/>
      <c r="R43" s="519"/>
      <c r="S43" s="519"/>
      <c r="T43" s="519"/>
      <c r="U43" s="519"/>
      <c r="V43" s="519"/>
      <c r="W43" s="462" t="s">
        <v>10</v>
      </c>
      <c r="X43" s="463"/>
      <c r="Y43" s="463"/>
      <c r="Z43" s="463"/>
      <c r="AA43" s="463"/>
      <c r="AB43" s="463"/>
      <c r="AC43" s="464"/>
    </row>
    <row r="44" spans="1:29" ht="30.75" customHeight="1" thickBot="1">
      <c r="A44" s="481"/>
      <c r="B44" s="482"/>
      <c r="C44" s="482"/>
      <c r="D44" s="482"/>
      <c r="E44" s="483"/>
      <c r="F44" s="484" t="s">
        <v>620</v>
      </c>
      <c r="G44" s="485"/>
      <c r="H44" s="485"/>
      <c r="I44" s="485"/>
      <c r="J44" s="485"/>
      <c r="K44" s="485"/>
      <c r="L44" s="485"/>
      <c r="M44" s="485"/>
      <c r="N44" s="485"/>
      <c r="O44" s="485"/>
      <c r="P44" s="485"/>
      <c r="Q44" s="485"/>
      <c r="R44" s="485"/>
      <c r="S44" s="485"/>
      <c r="T44" s="485"/>
      <c r="U44" s="485"/>
      <c r="V44" s="486"/>
      <c r="W44" s="465"/>
      <c r="X44" s="466"/>
      <c r="Y44" s="466"/>
      <c r="Z44" s="466"/>
      <c r="AA44" s="466"/>
      <c r="AB44" s="466"/>
      <c r="AC44" s="467"/>
    </row>
    <row r="45" spans="1:29" ht="24.75" customHeight="1">
      <c r="A45" s="527" t="s">
        <v>20</v>
      </c>
      <c r="B45" s="528"/>
      <c r="C45" s="528"/>
      <c r="D45" s="528"/>
      <c r="E45" s="528"/>
      <c r="F45" s="495" t="s">
        <v>21</v>
      </c>
      <c r="G45" s="496"/>
      <c r="H45" s="496"/>
      <c r="I45" s="496"/>
      <c r="J45" s="496"/>
      <c r="K45" s="496"/>
      <c r="L45" s="496"/>
      <c r="M45" s="496"/>
      <c r="N45" s="496"/>
      <c r="O45" s="496"/>
      <c r="P45" s="496"/>
      <c r="Q45" s="496"/>
      <c r="R45" s="496"/>
      <c r="S45" s="496"/>
      <c r="T45" s="496"/>
      <c r="U45" s="496"/>
      <c r="V45" s="497"/>
      <c r="W45" s="550" t="s">
        <v>22</v>
      </c>
      <c r="X45" s="550"/>
      <c r="Y45" s="550"/>
      <c r="Z45" s="550"/>
      <c r="AA45" s="550"/>
      <c r="AB45" s="550"/>
      <c r="AC45" s="551"/>
    </row>
    <row r="46" spans="1:29" ht="24.75" customHeight="1">
      <c r="A46" s="529"/>
      <c r="B46" s="530"/>
      <c r="C46" s="530"/>
      <c r="D46" s="530"/>
      <c r="E46" s="530"/>
      <c r="F46" s="501" t="s">
        <v>621</v>
      </c>
      <c r="G46" s="502"/>
      <c r="H46" s="502"/>
      <c r="I46" s="502"/>
      <c r="J46" s="502"/>
      <c r="K46" s="502"/>
      <c r="L46" s="502"/>
      <c r="M46" s="502"/>
      <c r="N46" s="502"/>
      <c r="O46" s="502"/>
      <c r="P46" s="502"/>
      <c r="Q46" s="502"/>
      <c r="R46" s="502"/>
      <c r="S46" s="502"/>
      <c r="T46" s="502"/>
      <c r="U46" s="502"/>
      <c r="V46" s="503"/>
      <c r="W46" s="534" t="s">
        <v>200</v>
      </c>
      <c r="X46" s="535"/>
      <c r="Y46" s="535"/>
      <c r="Z46" s="535"/>
      <c r="AA46" s="535"/>
      <c r="AB46" s="535"/>
      <c r="AC46" s="536"/>
    </row>
    <row r="47" spans="1:29" ht="24.75" customHeight="1" thickBot="1">
      <c r="A47" s="531"/>
      <c r="B47" s="532"/>
      <c r="C47" s="532"/>
      <c r="D47" s="532"/>
      <c r="E47" s="532"/>
      <c r="F47" s="459"/>
      <c r="G47" s="460"/>
      <c r="H47" s="460"/>
      <c r="I47" s="460"/>
      <c r="J47" s="460"/>
      <c r="K47" s="460"/>
      <c r="L47" s="460"/>
      <c r="M47" s="460"/>
      <c r="N47" s="460"/>
      <c r="O47" s="460"/>
      <c r="P47" s="460"/>
      <c r="Q47" s="460"/>
      <c r="R47" s="460"/>
      <c r="S47" s="460"/>
      <c r="T47" s="460"/>
      <c r="U47" s="460"/>
      <c r="V47" s="461"/>
      <c r="W47" s="552" t="s">
        <v>23</v>
      </c>
      <c r="X47" s="552"/>
      <c r="Y47" s="552"/>
      <c r="Z47" s="552"/>
      <c r="AA47" s="552"/>
      <c r="AB47" s="552"/>
      <c r="AC47" s="553"/>
    </row>
    <row r="48" spans="1:29" ht="24.75" customHeight="1">
      <c r="A48" s="478" t="s">
        <v>24</v>
      </c>
      <c r="B48" s="479"/>
      <c r="C48" s="479"/>
      <c r="D48" s="479"/>
      <c r="E48" s="480"/>
      <c r="F48" s="526" t="s">
        <v>25</v>
      </c>
      <c r="G48" s="526"/>
      <c r="H48" s="526"/>
      <c r="I48" s="526"/>
      <c r="J48" s="526"/>
      <c r="K48" s="526"/>
      <c r="L48" s="526"/>
      <c r="M48" s="526"/>
      <c r="N48" s="526"/>
      <c r="O48" s="526"/>
      <c r="P48" s="526"/>
      <c r="Q48" s="526"/>
      <c r="R48" s="526"/>
      <c r="S48" s="526"/>
      <c r="T48" s="526"/>
      <c r="U48" s="526"/>
      <c r="V48" s="526"/>
      <c r="W48" s="462" t="s">
        <v>10</v>
      </c>
      <c r="X48" s="463"/>
      <c r="Y48" s="463"/>
      <c r="Z48" s="463"/>
      <c r="AA48" s="463"/>
      <c r="AB48" s="463"/>
      <c r="AC48" s="464"/>
    </row>
    <row r="49" spans="1:29" ht="24.75" customHeight="1" thickBot="1">
      <c r="A49" s="481"/>
      <c r="B49" s="482"/>
      <c r="C49" s="482"/>
      <c r="D49" s="482"/>
      <c r="E49" s="483"/>
      <c r="F49" s="484" t="s">
        <v>622</v>
      </c>
      <c r="G49" s="485"/>
      <c r="H49" s="485"/>
      <c r="I49" s="485"/>
      <c r="J49" s="485"/>
      <c r="K49" s="485"/>
      <c r="L49" s="485"/>
      <c r="M49" s="485"/>
      <c r="N49" s="485"/>
      <c r="O49" s="485"/>
      <c r="P49" s="485"/>
      <c r="Q49" s="485"/>
      <c r="R49" s="485"/>
      <c r="S49" s="485"/>
      <c r="T49" s="485"/>
      <c r="U49" s="485"/>
      <c r="V49" s="486"/>
      <c r="W49" s="465"/>
      <c r="X49" s="466"/>
      <c r="Y49" s="466"/>
      <c r="Z49" s="466"/>
      <c r="AA49" s="466"/>
      <c r="AB49" s="466"/>
      <c r="AC49" s="467"/>
    </row>
    <row r="50" spans="1:29" ht="24.75" customHeight="1">
      <c r="A50" s="489" t="s">
        <v>535</v>
      </c>
      <c r="B50" s="490"/>
      <c r="C50" s="490"/>
      <c r="D50" s="490"/>
      <c r="E50" s="491"/>
      <c r="F50" s="495" t="s">
        <v>538</v>
      </c>
      <c r="G50" s="496"/>
      <c r="H50" s="496"/>
      <c r="I50" s="496"/>
      <c r="J50" s="496"/>
      <c r="K50" s="496"/>
      <c r="L50" s="496"/>
      <c r="M50" s="496"/>
      <c r="N50" s="496"/>
      <c r="O50" s="496"/>
      <c r="P50" s="496"/>
      <c r="Q50" s="496"/>
      <c r="R50" s="496"/>
      <c r="S50" s="496"/>
      <c r="T50" s="496"/>
      <c r="U50" s="496"/>
      <c r="V50" s="497"/>
      <c r="W50" s="463" t="s">
        <v>536</v>
      </c>
      <c r="X50" s="463"/>
      <c r="Y50" s="463"/>
      <c r="Z50" s="463"/>
      <c r="AA50" s="463"/>
      <c r="AB50" s="463"/>
      <c r="AC50" s="464"/>
    </row>
    <row r="51" spans="1:29" ht="24.75" customHeight="1" thickBot="1">
      <c r="A51" s="492"/>
      <c r="B51" s="493"/>
      <c r="C51" s="493"/>
      <c r="D51" s="493"/>
      <c r="E51" s="494"/>
      <c r="F51" s="498"/>
      <c r="G51" s="499"/>
      <c r="H51" s="499"/>
      <c r="I51" s="499"/>
      <c r="J51" s="499"/>
      <c r="K51" s="499"/>
      <c r="L51" s="499"/>
      <c r="M51" s="499"/>
      <c r="N51" s="499"/>
      <c r="O51" s="499"/>
      <c r="P51" s="499"/>
      <c r="Q51" s="499"/>
      <c r="R51" s="499"/>
      <c r="S51" s="499"/>
      <c r="T51" s="499"/>
      <c r="U51" s="499"/>
      <c r="V51" s="500"/>
      <c r="W51" s="487" t="s">
        <v>537</v>
      </c>
      <c r="X51" s="487"/>
      <c r="Y51" s="487"/>
      <c r="Z51" s="487"/>
      <c r="AA51" s="487"/>
      <c r="AB51" s="487"/>
      <c r="AC51" s="488"/>
    </row>
    <row r="52" spans="1:29" ht="18" customHeight="1">
      <c r="G52" s="14"/>
      <c r="H52" s="14"/>
      <c r="I52" s="14"/>
      <c r="J52" s="14"/>
      <c r="K52" s="14"/>
      <c r="L52" s="14"/>
      <c r="M52" s="14"/>
      <c r="N52" s="14"/>
      <c r="O52" s="14"/>
      <c r="P52" s="14"/>
      <c r="Q52" s="14"/>
      <c r="R52" s="14"/>
      <c r="S52" s="14"/>
      <c r="T52" s="14"/>
      <c r="U52" s="14"/>
      <c r="V52" s="14"/>
      <c r="W52" s="21"/>
    </row>
    <row r="53" spans="1:29" ht="18" customHeight="1">
      <c r="A53" s="20" t="s">
        <v>57</v>
      </c>
      <c r="B53" s="19" t="s">
        <v>48</v>
      </c>
      <c r="C53" s="19"/>
      <c r="D53" s="19"/>
      <c r="E53" s="19"/>
      <c r="F53" s="19"/>
      <c r="G53" s="19"/>
      <c r="H53" s="19"/>
      <c r="I53" s="19"/>
      <c r="J53" s="19"/>
      <c r="K53" s="19"/>
      <c r="L53" s="19"/>
      <c r="M53" s="19"/>
      <c r="N53" s="19"/>
      <c r="O53" s="19"/>
      <c r="P53" s="19"/>
      <c r="Q53" s="19"/>
      <c r="R53" s="19"/>
      <c r="S53" s="19"/>
      <c r="T53" s="19"/>
      <c r="U53" s="19"/>
      <c r="V53" s="19"/>
      <c r="W53" s="21"/>
    </row>
    <row r="54" spans="1:29" ht="18" customHeight="1" thickBot="1">
      <c r="A54" s="19"/>
      <c r="B54" s="19" t="s">
        <v>56</v>
      </c>
      <c r="C54" s="19"/>
      <c r="D54" s="19"/>
      <c r="E54" s="19"/>
      <c r="F54" s="19"/>
      <c r="G54" s="19"/>
      <c r="H54" s="19"/>
      <c r="I54" s="19"/>
      <c r="J54" s="19"/>
      <c r="K54" s="19"/>
      <c r="L54" s="19"/>
      <c r="M54" s="19"/>
      <c r="N54" s="19"/>
      <c r="O54" s="19"/>
      <c r="P54" s="19"/>
      <c r="Q54" s="19"/>
      <c r="R54" s="19"/>
      <c r="S54" s="19"/>
      <c r="T54" s="19"/>
      <c r="U54" s="19"/>
      <c r="V54" s="19"/>
    </row>
    <row r="55" spans="1:29" ht="34.5" customHeight="1" thickBot="1">
      <c r="A55" s="566" t="s">
        <v>26</v>
      </c>
      <c r="B55" s="567"/>
      <c r="C55" s="567"/>
      <c r="D55" s="567"/>
      <c r="E55" s="567"/>
      <c r="F55" s="567"/>
      <c r="G55" s="567"/>
      <c r="H55" s="567"/>
      <c r="I55" s="567"/>
      <c r="J55" s="567"/>
      <c r="K55" s="567"/>
      <c r="L55" s="567"/>
      <c r="M55" s="567"/>
      <c r="N55" s="567"/>
      <c r="O55" s="567"/>
      <c r="P55" s="567"/>
      <c r="Q55" s="567"/>
      <c r="R55" s="567"/>
      <c r="S55" s="567"/>
      <c r="T55" s="567"/>
      <c r="U55" s="567"/>
      <c r="V55" s="567"/>
      <c r="W55" s="568" t="s">
        <v>7</v>
      </c>
      <c r="X55" s="569"/>
      <c r="Y55" s="569"/>
      <c r="Z55" s="569"/>
      <c r="AA55" s="569"/>
      <c r="AB55" s="569"/>
      <c r="AC55" s="570"/>
    </row>
    <row r="56" spans="1:29" ht="34.5" customHeight="1">
      <c r="A56" s="453" t="s">
        <v>27</v>
      </c>
      <c r="B56" s="454"/>
      <c r="C56" s="454"/>
      <c r="D56" s="454"/>
      <c r="E56" s="455"/>
      <c r="F56" s="519" t="s">
        <v>623</v>
      </c>
      <c r="G56" s="519"/>
      <c r="H56" s="519"/>
      <c r="I56" s="519"/>
      <c r="J56" s="519"/>
      <c r="K56" s="519"/>
      <c r="L56" s="519"/>
      <c r="M56" s="519"/>
      <c r="N56" s="519"/>
      <c r="O56" s="519"/>
      <c r="P56" s="519"/>
      <c r="Q56" s="519"/>
      <c r="R56" s="519"/>
      <c r="S56" s="519"/>
      <c r="T56" s="519"/>
      <c r="U56" s="519"/>
      <c r="V56" s="519"/>
      <c r="W56" s="469" t="s">
        <v>28</v>
      </c>
      <c r="X56" s="470"/>
      <c r="Y56" s="470"/>
      <c r="Z56" s="470"/>
      <c r="AA56" s="470"/>
      <c r="AB56" s="470"/>
      <c r="AC56" s="471"/>
    </row>
    <row r="57" spans="1:29" ht="34.5" customHeight="1" thickBot="1">
      <c r="A57" s="456"/>
      <c r="B57" s="457"/>
      <c r="C57" s="457"/>
      <c r="D57" s="457"/>
      <c r="E57" s="458"/>
      <c r="F57" s="475" t="s">
        <v>624</v>
      </c>
      <c r="G57" s="476"/>
      <c r="H57" s="476"/>
      <c r="I57" s="476"/>
      <c r="J57" s="476"/>
      <c r="K57" s="476"/>
      <c r="L57" s="476"/>
      <c r="M57" s="476"/>
      <c r="N57" s="476"/>
      <c r="O57" s="476"/>
      <c r="P57" s="476"/>
      <c r="Q57" s="476"/>
      <c r="R57" s="476"/>
      <c r="S57" s="476"/>
      <c r="T57" s="476"/>
      <c r="U57" s="476"/>
      <c r="V57" s="477"/>
      <c r="W57" s="472"/>
      <c r="X57" s="473"/>
      <c r="Y57" s="473"/>
      <c r="Z57" s="473"/>
      <c r="AA57" s="473"/>
      <c r="AB57" s="473"/>
      <c r="AC57" s="474"/>
    </row>
    <row r="58" spans="1:29" ht="41.25" customHeight="1">
      <c r="A58" s="444" t="s">
        <v>29</v>
      </c>
      <c r="B58" s="445"/>
      <c r="C58" s="445"/>
      <c r="D58" s="445"/>
      <c r="E58" s="446"/>
      <c r="F58" s="525" t="s">
        <v>30</v>
      </c>
      <c r="G58" s="525"/>
      <c r="H58" s="525"/>
      <c r="I58" s="525"/>
      <c r="J58" s="525"/>
      <c r="K58" s="525"/>
      <c r="L58" s="525"/>
      <c r="M58" s="525"/>
      <c r="N58" s="525"/>
      <c r="O58" s="525"/>
      <c r="P58" s="525"/>
      <c r="Q58" s="525"/>
      <c r="R58" s="525"/>
      <c r="S58" s="525"/>
      <c r="T58" s="525"/>
      <c r="U58" s="525"/>
      <c r="V58" s="525"/>
      <c r="W58" s="447" t="s">
        <v>28</v>
      </c>
      <c r="X58" s="448"/>
      <c r="Y58" s="448"/>
      <c r="Z58" s="448"/>
      <c r="AA58" s="448"/>
      <c r="AB58" s="448"/>
      <c r="AC58" s="449"/>
    </row>
    <row r="59" spans="1:29" ht="41.25" customHeight="1" thickBot="1">
      <c r="A59" s="444"/>
      <c r="B59" s="445"/>
      <c r="C59" s="445"/>
      <c r="D59" s="445"/>
      <c r="E59" s="446"/>
      <c r="F59" s="450" t="s">
        <v>625</v>
      </c>
      <c r="G59" s="451"/>
      <c r="H59" s="451"/>
      <c r="I59" s="451"/>
      <c r="J59" s="451"/>
      <c r="K59" s="451"/>
      <c r="L59" s="451"/>
      <c r="M59" s="451"/>
      <c r="N59" s="451"/>
      <c r="O59" s="451"/>
      <c r="P59" s="451"/>
      <c r="Q59" s="451"/>
      <c r="R59" s="451"/>
      <c r="S59" s="451"/>
      <c r="T59" s="451"/>
      <c r="U59" s="451"/>
      <c r="V59" s="452"/>
      <c r="W59" s="447"/>
      <c r="X59" s="448"/>
      <c r="Y59" s="448"/>
      <c r="Z59" s="448"/>
      <c r="AA59" s="448"/>
      <c r="AB59" s="448"/>
      <c r="AC59" s="449"/>
    </row>
    <row r="60" spans="1:29" ht="34.5" customHeight="1">
      <c r="A60" s="478" t="s">
        <v>31</v>
      </c>
      <c r="B60" s="479"/>
      <c r="C60" s="479"/>
      <c r="D60" s="479"/>
      <c r="E60" s="480"/>
      <c r="F60" s="519" t="s">
        <v>32</v>
      </c>
      <c r="G60" s="519"/>
      <c r="H60" s="519"/>
      <c r="I60" s="519"/>
      <c r="J60" s="519"/>
      <c r="K60" s="519"/>
      <c r="L60" s="519"/>
      <c r="M60" s="519"/>
      <c r="N60" s="519"/>
      <c r="O60" s="519"/>
      <c r="P60" s="519"/>
      <c r="Q60" s="519"/>
      <c r="R60" s="519"/>
      <c r="S60" s="519"/>
      <c r="T60" s="519"/>
      <c r="U60" s="519"/>
      <c r="V60" s="519"/>
      <c r="W60" s="462" t="s">
        <v>28</v>
      </c>
      <c r="X60" s="463"/>
      <c r="Y60" s="463"/>
      <c r="Z60" s="463"/>
      <c r="AA60" s="463"/>
      <c r="AB60" s="463"/>
      <c r="AC60" s="464"/>
    </row>
    <row r="61" spans="1:29" ht="34.5" customHeight="1" thickBot="1">
      <c r="A61" s="481"/>
      <c r="B61" s="482"/>
      <c r="C61" s="482"/>
      <c r="D61" s="482"/>
      <c r="E61" s="483"/>
      <c r="F61" s="475" t="s">
        <v>626</v>
      </c>
      <c r="G61" s="476"/>
      <c r="H61" s="476"/>
      <c r="I61" s="476"/>
      <c r="J61" s="476"/>
      <c r="K61" s="476"/>
      <c r="L61" s="476"/>
      <c r="M61" s="476"/>
      <c r="N61" s="476"/>
      <c r="O61" s="476"/>
      <c r="P61" s="476"/>
      <c r="Q61" s="476"/>
      <c r="R61" s="476"/>
      <c r="S61" s="476"/>
      <c r="T61" s="476"/>
      <c r="U61" s="476"/>
      <c r="V61" s="477"/>
      <c r="W61" s="465"/>
      <c r="X61" s="466"/>
      <c r="Y61" s="466"/>
      <c r="Z61" s="466"/>
      <c r="AA61" s="466"/>
      <c r="AB61" s="466"/>
      <c r="AC61" s="467"/>
    </row>
    <row r="62" spans="1:29" ht="34.5" customHeight="1">
      <c r="A62" s="444" t="s">
        <v>33</v>
      </c>
      <c r="B62" s="445"/>
      <c r="C62" s="445"/>
      <c r="D62" s="445"/>
      <c r="E62" s="446"/>
      <c r="F62" s="525" t="s">
        <v>34</v>
      </c>
      <c r="G62" s="525"/>
      <c r="H62" s="525"/>
      <c r="I62" s="525"/>
      <c r="J62" s="525"/>
      <c r="K62" s="525"/>
      <c r="L62" s="525"/>
      <c r="M62" s="525"/>
      <c r="N62" s="525"/>
      <c r="O62" s="525"/>
      <c r="P62" s="525"/>
      <c r="Q62" s="525"/>
      <c r="R62" s="525"/>
      <c r="S62" s="525"/>
      <c r="T62" s="525"/>
      <c r="U62" s="525"/>
      <c r="V62" s="525"/>
      <c r="W62" s="447" t="s">
        <v>28</v>
      </c>
      <c r="X62" s="448"/>
      <c r="Y62" s="448"/>
      <c r="Z62" s="448"/>
      <c r="AA62" s="448"/>
      <c r="AB62" s="448"/>
      <c r="AC62" s="449"/>
    </row>
    <row r="63" spans="1:29" ht="34.5" customHeight="1" thickBot="1">
      <c r="A63" s="444"/>
      <c r="B63" s="445"/>
      <c r="C63" s="445"/>
      <c r="D63" s="445"/>
      <c r="E63" s="446"/>
      <c r="F63" s="450" t="s">
        <v>627</v>
      </c>
      <c r="G63" s="451"/>
      <c r="H63" s="451"/>
      <c r="I63" s="451"/>
      <c r="J63" s="451"/>
      <c r="K63" s="451"/>
      <c r="L63" s="451"/>
      <c r="M63" s="451"/>
      <c r="N63" s="451"/>
      <c r="O63" s="451"/>
      <c r="P63" s="451"/>
      <c r="Q63" s="451"/>
      <c r="R63" s="451"/>
      <c r="S63" s="451"/>
      <c r="T63" s="451"/>
      <c r="U63" s="451"/>
      <c r="V63" s="452"/>
      <c r="W63" s="447"/>
      <c r="X63" s="448"/>
      <c r="Y63" s="448"/>
      <c r="Z63" s="448"/>
      <c r="AA63" s="448"/>
      <c r="AB63" s="448"/>
      <c r="AC63" s="449"/>
    </row>
    <row r="64" spans="1:29" ht="77.25" customHeight="1" thickBot="1">
      <c r="A64" s="554" t="s">
        <v>353</v>
      </c>
      <c r="B64" s="555"/>
      <c r="C64" s="555"/>
      <c r="D64" s="555"/>
      <c r="E64" s="556"/>
      <c r="F64" s="578" t="s">
        <v>354</v>
      </c>
      <c r="G64" s="579"/>
      <c r="H64" s="579"/>
      <c r="I64" s="579"/>
      <c r="J64" s="579"/>
      <c r="K64" s="579"/>
      <c r="L64" s="579"/>
      <c r="M64" s="579"/>
      <c r="N64" s="579"/>
      <c r="O64" s="579"/>
      <c r="P64" s="579"/>
      <c r="Q64" s="579"/>
      <c r="R64" s="579"/>
      <c r="S64" s="579"/>
      <c r="T64" s="579"/>
      <c r="U64" s="579"/>
      <c r="V64" s="580"/>
      <c r="W64" s="523" t="s">
        <v>35</v>
      </c>
      <c r="X64" s="523"/>
      <c r="Y64" s="523"/>
      <c r="Z64" s="523"/>
      <c r="AA64" s="523"/>
      <c r="AB64" s="523"/>
      <c r="AC64" s="524"/>
    </row>
    <row r="65" spans="1:29" ht="79.5" customHeight="1" thickBot="1">
      <c r="A65" s="520" t="s">
        <v>352</v>
      </c>
      <c r="B65" s="521"/>
      <c r="C65" s="521"/>
      <c r="D65" s="521"/>
      <c r="E65" s="521"/>
      <c r="F65" s="577" t="s">
        <v>359</v>
      </c>
      <c r="G65" s="577"/>
      <c r="H65" s="577"/>
      <c r="I65" s="577"/>
      <c r="J65" s="577"/>
      <c r="K65" s="577"/>
      <c r="L65" s="577"/>
      <c r="M65" s="577"/>
      <c r="N65" s="577"/>
      <c r="O65" s="577"/>
      <c r="P65" s="577"/>
      <c r="Q65" s="577"/>
      <c r="R65" s="577"/>
      <c r="S65" s="577"/>
      <c r="T65" s="577"/>
      <c r="U65" s="577"/>
      <c r="V65" s="577"/>
      <c r="W65" s="523" t="s">
        <v>35</v>
      </c>
      <c r="X65" s="523"/>
      <c r="Y65" s="523"/>
      <c r="Z65" s="523"/>
      <c r="AA65" s="523"/>
      <c r="AB65" s="523"/>
      <c r="AC65" s="524"/>
    </row>
    <row r="66" spans="1:29" ht="49.5" customHeight="1">
      <c r="A66" s="453" t="s">
        <v>36</v>
      </c>
      <c r="B66" s="454"/>
      <c r="C66" s="454"/>
      <c r="D66" s="454"/>
      <c r="E66" s="455"/>
      <c r="F66" s="468" t="s">
        <v>638</v>
      </c>
      <c r="G66" s="468"/>
      <c r="H66" s="468"/>
      <c r="I66" s="468"/>
      <c r="J66" s="468"/>
      <c r="K66" s="468"/>
      <c r="L66" s="468"/>
      <c r="M66" s="468"/>
      <c r="N66" s="468"/>
      <c r="O66" s="468"/>
      <c r="P66" s="468"/>
      <c r="Q66" s="468"/>
      <c r="R66" s="468"/>
      <c r="S66" s="468"/>
      <c r="T66" s="468"/>
      <c r="U66" s="468"/>
      <c r="V66" s="468"/>
      <c r="W66" s="462" t="s">
        <v>35</v>
      </c>
      <c r="X66" s="463"/>
      <c r="Y66" s="463"/>
      <c r="Z66" s="463"/>
      <c r="AA66" s="463"/>
      <c r="AB66" s="463"/>
      <c r="AC66" s="464"/>
    </row>
    <row r="67" spans="1:29" ht="27.75" customHeight="1" thickBot="1">
      <c r="A67" s="456"/>
      <c r="B67" s="457"/>
      <c r="C67" s="457"/>
      <c r="D67" s="457"/>
      <c r="E67" s="458"/>
      <c r="F67" s="459" t="s">
        <v>628</v>
      </c>
      <c r="G67" s="460"/>
      <c r="H67" s="460"/>
      <c r="I67" s="460"/>
      <c r="J67" s="460"/>
      <c r="K67" s="460"/>
      <c r="L67" s="460"/>
      <c r="M67" s="460"/>
      <c r="N67" s="460"/>
      <c r="O67" s="460"/>
      <c r="P67" s="460"/>
      <c r="Q67" s="460"/>
      <c r="R67" s="460"/>
      <c r="S67" s="460"/>
      <c r="T67" s="460"/>
      <c r="U67" s="460"/>
      <c r="V67" s="461"/>
      <c r="W67" s="465"/>
      <c r="X67" s="466"/>
      <c r="Y67" s="466"/>
      <c r="Z67" s="466"/>
      <c r="AA67" s="466"/>
      <c r="AB67" s="466"/>
      <c r="AC67" s="467"/>
    </row>
    <row r="68" spans="1:29" ht="50.25" customHeight="1">
      <c r="A68" s="453" t="s">
        <v>37</v>
      </c>
      <c r="B68" s="454"/>
      <c r="C68" s="454"/>
      <c r="D68" s="454"/>
      <c r="E68" s="455"/>
      <c r="F68" s="519" t="s">
        <v>383</v>
      </c>
      <c r="G68" s="519"/>
      <c r="H68" s="519"/>
      <c r="I68" s="519"/>
      <c r="J68" s="519"/>
      <c r="K68" s="519"/>
      <c r="L68" s="519"/>
      <c r="M68" s="519"/>
      <c r="N68" s="519"/>
      <c r="O68" s="519"/>
      <c r="P68" s="519"/>
      <c r="Q68" s="519"/>
      <c r="R68" s="519"/>
      <c r="S68" s="519"/>
      <c r="T68" s="519"/>
      <c r="U68" s="519"/>
      <c r="V68" s="519"/>
      <c r="W68" s="462" t="s">
        <v>35</v>
      </c>
      <c r="X68" s="463"/>
      <c r="Y68" s="463"/>
      <c r="Z68" s="463"/>
      <c r="AA68" s="463"/>
      <c r="AB68" s="463"/>
      <c r="AC68" s="464"/>
    </row>
    <row r="69" spans="1:29" ht="30.75" customHeight="1" thickBot="1">
      <c r="A69" s="456"/>
      <c r="B69" s="457"/>
      <c r="C69" s="457"/>
      <c r="D69" s="457"/>
      <c r="E69" s="458"/>
      <c r="F69" s="475" t="s">
        <v>629</v>
      </c>
      <c r="G69" s="476"/>
      <c r="H69" s="476"/>
      <c r="I69" s="476"/>
      <c r="J69" s="476"/>
      <c r="K69" s="476"/>
      <c r="L69" s="476"/>
      <c r="M69" s="476"/>
      <c r="N69" s="476"/>
      <c r="O69" s="476"/>
      <c r="P69" s="476"/>
      <c r="Q69" s="476"/>
      <c r="R69" s="476"/>
      <c r="S69" s="476"/>
      <c r="T69" s="476"/>
      <c r="U69" s="476"/>
      <c r="V69" s="477"/>
      <c r="W69" s="465"/>
      <c r="X69" s="466"/>
      <c r="Y69" s="466"/>
      <c r="Z69" s="466"/>
      <c r="AA69" s="466"/>
      <c r="AB69" s="466"/>
      <c r="AC69" s="467"/>
    </row>
    <row r="70" spans="1:29" ht="34.5" customHeight="1" thickBot="1">
      <c r="A70" s="520" t="s">
        <v>38</v>
      </c>
      <c r="B70" s="521"/>
      <c r="C70" s="521"/>
      <c r="D70" s="521"/>
      <c r="E70" s="521"/>
      <c r="F70" s="522" t="s">
        <v>355</v>
      </c>
      <c r="G70" s="522"/>
      <c r="H70" s="522"/>
      <c r="I70" s="522"/>
      <c r="J70" s="522"/>
      <c r="K70" s="522"/>
      <c r="L70" s="522"/>
      <c r="M70" s="522"/>
      <c r="N70" s="522"/>
      <c r="O70" s="522"/>
      <c r="P70" s="522"/>
      <c r="Q70" s="522"/>
      <c r="R70" s="522"/>
      <c r="S70" s="522"/>
      <c r="T70" s="522"/>
      <c r="U70" s="522"/>
      <c r="V70" s="522"/>
      <c r="W70" s="523" t="s">
        <v>35</v>
      </c>
      <c r="X70" s="523"/>
      <c r="Y70" s="523"/>
      <c r="Z70" s="523"/>
      <c r="AA70" s="523"/>
      <c r="AB70" s="523"/>
      <c r="AC70" s="524"/>
    </row>
    <row r="71" spans="1:29" ht="34.5" customHeight="1" thickBot="1">
      <c r="A71" s="520" t="s">
        <v>39</v>
      </c>
      <c r="B71" s="521"/>
      <c r="C71" s="521"/>
      <c r="D71" s="521"/>
      <c r="E71" s="521"/>
      <c r="F71" s="522" t="s">
        <v>40</v>
      </c>
      <c r="G71" s="522"/>
      <c r="H71" s="522"/>
      <c r="I71" s="522"/>
      <c r="J71" s="522"/>
      <c r="K71" s="522"/>
      <c r="L71" s="522"/>
      <c r="M71" s="522"/>
      <c r="N71" s="522"/>
      <c r="O71" s="522"/>
      <c r="P71" s="522"/>
      <c r="Q71" s="522"/>
      <c r="R71" s="522"/>
      <c r="S71" s="522"/>
      <c r="T71" s="522"/>
      <c r="U71" s="522"/>
      <c r="V71" s="522"/>
      <c r="W71" s="523" t="s">
        <v>35</v>
      </c>
      <c r="X71" s="523"/>
      <c r="Y71" s="523"/>
      <c r="Z71" s="523"/>
      <c r="AA71" s="523"/>
      <c r="AB71" s="523"/>
      <c r="AC71" s="524"/>
    </row>
    <row r="72" spans="1:29" ht="34.5" customHeight="1" thickBot="1">
      <c r="A72" s="520" t="s">
        <v>41</v>
      </c>
      <c r="B72" s="521"/>
      <c r="C72" s="521"/>
      <c r="D72" s="521"/>
      <c r="E72" s="521"/>
      <c r="F72" s="522" t="s">
        <v>356</v>
      </c>
      <c r="G72" s="522"/>
      <c r="H72" s="522"/>
      <c r="I72" s="522"/>
      <c r="J72" s="522"/>
      <c r="K72" s="522"/>
      <c r="L72" s="522"/>
      <c r="M72" s="522"/>
      <c r="N72" s="522"/>
      <c r="O72" s="522"/>
      <c r="P72" s="522"/>
      <c r="Q72" s="522"/>
      <c r="R72" s="522"/>
      <c r="S72" s="522"/>
      <c r="T72" s="522"/>
      <c r="U72" s="522"/>
      <c r="V72" s="522"/>
      <c r="W72" s="523" t="s">
        <v>35</v>
      </c>
      <c r="X72" s="523"/>
      <c r="Y72" s="523"/>
      <c r="Z72" s="523"/>
      <c r="AA72" s="523"/>
      <c r="AB72" s="523"/>
      <c r="AC72" s="524"/>
    </row>
    <row r="73" spans="1:29" ht="34.5" customHeight="1">
      <c r="A73" s="478" t="s">
        <v>42</v>
      </c>
      <c r="B73" s="479"/>
      <c r="C73" s="479"/>
      <c r="D73" s="479"/>
      <c r="E73" s="480"/>
      <c r="F73" s="468" t="s">
        <v>43</v>
      </c>
      <c r="G73" s="468"/>
      <c r="H73" s="468"/>
      <c r="I73" s="468"/>
      <c r="J73" s="468"/>
      <c r="K73" s="468"/>
      <c r="L73" s="468"/>
      <c r="M73" s="468"/>
      <c r="N73" s="468"/>
      <c r="O73" s="468"/>
      <c r="P73" s="468"/>
      <c r="Q73" s="468"/>
      <c r="R73" s="468"/>
      <c r="S73" s="468"/>
      <c r="T73" s="468"/>
      <c r="U73" s="468"/>
      <c r="V73" s="468"/>
      <c r="W73" s="462" t="s">
        <v>44</v>
      </c>
      <c r="X73" s="463"/>
      <c r="Y73" s="463"/>
      <c r="Z73" s="463"/>
      <c r="AA73" s="463"/>
      <c r="AB73" s="463"/>
      <c r="AC73" s="464"/>
    </row>
    <row r="74" spans="1:29" ht="51" customHeight="1" thickBot="1">
      <c r="A74" s="481"/>
      <c r="B74" s="482"/>
      <c r="C74" s="482"/>
      <c r="D74" s="482"/>
      <c r="E74" s="483"/>
      <c r="F74" s="459" t="s">
        <v>630</v>
      </c>
      <c r="G74" s="460"/>
      <c r="H74" s="460"/>
      <c r="I74" s="460"/>
      <c r="J74" s="460"/>
      <c r="K74" s="460"/>
      <c r="L74" s="460"/>
      <c r="M74" s="460"/>
      <c r="N74" s="460"/>
      <c r="O74" s="460"/>
      <c r="P74" s="460"/>
      <c r="Q74" s="460"/>
      <c r="R74" s="460"/>
      <c r="S74" s="460"/>
      <c r="T74" s="460"/>
      <c r="U74" s="460"/>
      <c r="V74" s="461"/>
      <c r="W74" s="465"/>
      <c r="X74" s="466"/>
      <c r="Y74" s="466"/>
      <c r="Z74" s="466"/>
      <c r="AA74" s="466"/>
      <c r="AB74" s="466"/>
      <c r="AC74" s="467"/>
    </row>
    <row r="75" spans="1:29" ht="34.5" customHeight="1">
      <c r="A75" s="453" t="s">
        <v>45</v>
      </c>
      <c r="B75" s="454"/>
      <c r="C75" s="454"/>
      <c r="D75" s="454"/>
      <c r="E75" s="454"/>
      <c r="F75" s="519" t="s">
        <v>46</v>
      </c>
      <c r="G75" s="519"/>
      <c r="H75" s="519"/>
      <c r="I75" s="519"/>
      <c r="J75" s="519"/>
      <c r="K75" s="519"/>
      <c r="L75" s="519"/>
      <c r="M75" s="519"/>
      <c r="N75" s="519"/>
      <c r="O75" s="519"/>
      <c r="P75" s="519"/>
      <c r="Q75" s="519"/>
      <c r="R75" s="519"/>
      <c r="S75" s="519"/>
      <c r="T75" s="519"/>
      <c r="U75" s="519"/>
      <c r="V75" s="519"/>
      <c r="W75" s="463" t="s">
        <v>28</v>
      </c>
      <c r="X75" s="463"/>
      <c r="Y75" s="463"/>
      <c r="Z75" s="463"/>
      <c r="AA75" s="463"/>
      <c r="AB75" s="463"/>
      <c r="AC75" s="464"/>
    </row>
    <row r="76" spans="1:29" ht="34.5" customHeight="1" thickBot="1">
      <c r="A76" s="456"/>
      <c r="B76" s="457"/>
      <c r="C76" s="457"/>
      <c r="D76" s="457"/>
      <c r="E76" s="457"/>
      <c r="F76" s="475" t="s">
        <v>631</v>
      </c>
      <c r="G76" s="476"/>
      <c r="H76" s="476"/>
      <c r="I76" s="476"/>
      <c r="J76" s="476"/>
      <c r="K76" s="476"/>
      <c r="L76" s="476"/>
      <c r="M76" s="476"/>
      <c r="N76" s="476"/>
      <c r="O76" s="476"/>
      <c r="P76" s="476"/>
      <c r="Q76" s="476"/>
      <c r="R76" s="476"/>
      <c r="S76" s="476"/>
      <c r="T76" s="476"/>
      <c r="U76" s="476"/>
      <c r="V76" s="477"/>
      <c r="W76" s="466"/>
      <c r="X76" s="466"/>
      <c r="Y76" s="466"/>
      <c r="Z76" s="466"/>
      <c r="AA76" s="466"/>
      <c r="AB76" s="466"/>
      <c r="AC76" s="467"/>
    </row>
    <row r="78" spans="1:29" ht="18" customHeight="1" thickBot="1">
      <c r="A78" s="20" t="s">
        <v>50</v>
      </c>
      <c r="B78" s="19" t="s">
        <v>49</v>
      </c>
      <c r="C78" s="19"/>
      <c r="D78" s="19"/>
      <c r="E78" s="19"/>
      <c r="F78" s="19"/>
      <c r="G78" s="19"/>
      <c r="H78" s="19"/>
      <c r="I78" s="19"/>
      <c r="J78" s="19"/>
      <c r="K78" s="19"/>
      <c r="L78" s="19"/>
      <c r="M78" s="19"/>
      <c r="N78" s="19"/>
      <c r="O78" s="19"/>
      <c r="P78" s="19"/>
      <c r="Q78" s="19"/>
      <c r="R78" s="19"/>
      <c r="S78" s="19"/>
      <c r="T78" s="19"/>
      <c r="U78" s="19"/>
      <c r="V78" s="19"/>
      <c r="W78" s="21"/>
    </row>
    <row r="79" spans="1:29" ht="52.5" customHeight="1">
      <c r="A79" s="453" t="s">
        <v>47</v>
      </c>
      <c r="B79" s="454"/>
      <c r="C79" s="454"/>
      <c r="D79" s="454"/>
      <c r="E79" s="454"/>
      <c r="F79" s="495" t="s">
        <v>455</v>
      </c>
      <c r="G79" s="496"/>
      <c r="H79" s="496"/>
      <c r="I79" s="496"/>
      <c r="J79" s="496"/>
      <c r="K79" s="496"/>
      <c r="L79" s="496"/>
      <c r="M79" s="496"/>
      <c r="N79" s="496"/>
      <c r="O79" s="496"/>
      <c r="P79" s="496"/>
      <c r="Q79" s="496"/>
      <c r="R79" s="496"/>
      <c r="S79" s="496"/>
      <c r="T79" s="496"/>
      <c r="U79" s="496"/>
      <c r="V79" s="497"/>
      <c r="W79" s="463" t="s">
        <v>28</v>
      </c>
      <c r="X79" s="463"/>
      <c r="Y79" s="463"/>
      <c r="Z79" s="463"/>
      <c r="AA79" s="463"/>
      <c r="AB79" s="463"/>
      <c r="AC79" s="464"/>
    </row>
    <row r="80" spans="1:29" ht="33" customHeight="1" thickBot="1">
      <c r="A80" s="456"/>
      <c r="B80" s="457"/>
      <c r="C80" s="457"/>
      <c r="D80" s="457"/>
      <c r="E80" s="457"/>
      <c r="F80" s="484" t="s">
        <v>632</v>
      </c>
      <c r="G80" s="485"/>
      <c r="H80" s="485"/>
      <c r="I80" s="485"/>
      <c r="J80" s="485"/>
      <c r="K80" s="485"/>
      <c r="L80" s="485"/>
      <c r="M80" s="485"/>
      <c r="N80" s="485"/>
      <c r="O80" s="485"/>
      <c r="P80" s="485"/>
      <c r="Q80" s="485"/>
      <c r="R80" s="485"/>
      <c r="S80" s="485"/>
      <c r="T80" s="485"/>
      <c r="U80" s="485"/>
      <c r="V80" s="486"/>
      <c r="W80" s="466"/>
      <c r="X80" s="466"/>
      <c r="Y80" s="466"/>
      <c r="Z80" s="466"/>
      <c r="AA80" s="466"/>
      <c r="AB80" s="466"/>
      <c r="AC80" s="467"/>
    </row>
    <row r="81" spans="1:29" ht="18" customHeight="1">
      <c r="A81" s="22"/>
      <c r="B81" s="22"/>
      <c r="C81" s="22"/>
      <c r="D81" s="22"/>
      <c r="E81" s="22"/>
      <c r="G81" s="14"/>
      <c r="H81" s="14"/>
      <c r="I81" s="14"/>
      <c r="J81" s="14"/>
      <c r="K81" s="14"/>
      <c r="L81" s="14"/>
      <c r="M81" s="14"/>
      <c r="N81" s="14"/>
      <c r="O81" s="14"/>
      <c r="P81" s="14"/>
      <c r="Q81" s="14"/>
      <c r="R81" s="14"/>
      <c r="S81" s="14"/>
      <c r="T81" s="14"/>
      <c r="U81" s="14"/>
      <c r="V81" s="14"/>
      <c r="W81" s="23"/>
      <c r="X81" s="24"/>
      <c r="Y81" s="24"/>
      <c r="Z81" s="24"/>
      <c r="AA81" s="24"/>
      <c r="AB81" s="24"/>
      <c r="AC81" s="24"/>
    </row>
    <row r="82" spans="1:29" ht="18" customHeight="1" thickBot="1">
      <c r="A82" s="20" t="s">
        <v>477</v>
      </c>
      <c r="B82" s="19" t="s">
        <v>476</v>
      </c>
      <c r="G82" s="14"/>
      <c r="H82" s="14"/>
      <c r="I82" s="14"/>
      <c r="J82" s="14"/>
      <c r="K82" s="14"/>
      <c r="L82" s="14"/>
      <c r="M82" s="14"/>
      <c r="N82" s="14"/>
      <c r="O82" s="14"/>
      <c r="P82" s="14"/>
      <c r="Q82" s="14"/>
      <c r="R82" s="14"/>
      <c r="S82" s="14"/>
      <c r="T82" s="14"/>
      <c r="U82" s="14"/>
      <c r="V82" s="14"/>
    </row>
    <row r="83" spans="1:29" ht="18" customHeight="1">
      <c r="A83" s="527" t="s">
        <v>478</v>
      </c>
      <c r="B83" s="528"/>
      <c r="C83" s="528"/>
      <c r="D83" s="528"/>
      <c r="E83" s="528"/>
      <c r="F83" s="571" t="s">
        <v>479</v>
      </c>
      <c r="G83" s="571"/>
      <c r="H83" s="571"/>
      <c r="I83" s="571"/>
      <c r="J83" s="571"/>
      <c r="K83" s="571"/>
      <c r="L83" s="571"/>
      <c r="M83" s="571"/>
      <c r="N83" s="571"/>
      <c r="O83" s="571"/>
      <c r="P83" s="571"/>
      <c r="Q83" s="571"/>
      <c r="R83" s="571"/>
      <c r="S83" s="571"/>
      <c r="T83" s="571"/>
      <c r="U83" s="571"/>
      <c r="V83" s="571"/>
      <c r="W83" s="573" t="s">
        <v>475</v>
      </c>
      <c r="X83" s="573"/>
      <c r="Y83" s="573"/>
      <c r="Z83" s="573"/>
      <c r="AA83" s="573"/>
      <c r="AB83" s="573"/>
      <c r="AC83" s="574"/>
    </row>
    <row r="84" spans="1:29" ht="18" customHeight="1" thickBot="1">
      <c r="A84" s="531"/>
      <c r="B84" s="532"/>
      <c r="C84" s="532"/>
      <c r="D84" s="532"/>
      <c r="E84" s="532"/>
      <c r="F84" s="572"/>
      <c r="G84" s="572"/>
      <c r="H84" s="572"/>
      <c r="I84" s="572"/>
      <c r="J84" s="572"/>
      <c r="K84" s="572"/>
      <c r="L84" s="572"/>
      <c r="M84" s="572"/>
      <c r="N84" s="572"/>
      <c r="O84" s="572"/>
      <c r="P84" s="572"/>
      <c r="Q84" s="572"/>
      <c r="R84" s="572"/>
      <c r="S84" s="572"/>
      <c r="T84" s="572"/>
      <c r="U84" s="572"/>
      <c r="V84" s="572"/>
      <c r="W84" s="575"/>
      <c r="X84" s="575"/>
      <c r="Y84" s="575"/>
      <c r="Z84" s="575"/>
      <c r="AA84" s="575"/>
      <c r="AB84" s="575"/>
      <c r="AC84" s="576"/>
    </row>
    <row r="85" spans="1:29" ht="18" customHeight="1">
      <c r="G85" s="14"/>
      <c r="H85" s="14"/>
      <c r="I85" s="14"/>
      <c r="J85" s="14"/>
      <c r="K85" s="14"/>
      <c r="L85" s="14"/>
      <c r="M85" s="14"/>
      <c r="N85" s="14"/>
      <c r="O85" s="14"/>
      <c r="P85" s="14"/>
      <c r="Q85" s="14"/>
      <c r="R85" s="14"/>
      <c r="S85" s="14"/>
      <c r="T85" s="14"/>
      <c r="U85" s="14"/>
      <c r="V85" s="14"/>
    </row>
    <row r="86" spans="1:29" ht="18" customHeight="1" thickBot="1"/>
    <row r="87" spans="1:29" ht="24" customHeight="1" thickBot="1">
      <c r="A87" s="20" t="s">
        <v>709</v>
      </c>
      <c r="B87" s="19" t="s">
        <v>615</v>
      </c>
      <c r="W87" s="589" t="s">
        <v>616</v>
      </c>
      <c r="X87" s="590"/>
      <c r="Y87" s="590"/>
      <c r="Z87" s="590"/>
      <c r="AA87" s="590"/>
      <c r="AB87" s="590"/>
      <c r="AC87" s="591"/>
    </row>
    <row r="89" spans="1:29" ht="18" customHeight="1" thickBot="1"/>
    <row r="90" spans="1:29" ht="22.5" customHeight="1" thickBot="1">
      <c r="A90" s="585" t="s">
        <v>667</v>
      </c>
      <c r="B90" s="586"/>
      <c r="C90" s="586"/>
      <c r="D90" s="586"/>
      <c r="E90" s="586"/>
      <c r="F90" s="586"/>
      <c r="G90" s="586"/>
      <c r="H90" s="586"/>
      <c r="I90" s="586"/>
      <c r="J90" s="587"/>
      <c r="K90" s="16"/>
      <c r="L90" s="16"/>
      <c r="M90" s="16"/>
      <c r="N90" s="16"/>
      <c r="O90" s="16"/>
      <c r="P90" s="16"/>
      <c r="Q90" s="16"/>
      <c r="R90" s="16"/>
      <c r="S90" s="16"/>
      <c r="T90" s="16"/>
      <c r="U90" s="16"/>
      <c r="V90" s="16"/>
      <c r="W90" s="16"/>
      <c r="X90" s="16"/>
      <c r="Y90" s="16"/>
      <c r="Z90" s="16"/>
      <c r="AA90" s="16"/>
      <c r="AB90" s="16"/>
      <c r="AC90" s="16"/>
    </row>
    <row r="91" spans="1:29" ht="8.25" customHeight="1">
      <c r="A91" s="399"/>
      <c r="B91" s="400"/>
      <c r="C91" s="400"/>
      <c r="D91" s="400"/>
      <c r="E91" s="400"/>
      <c r="F91" s="400"/>
      <c r="G91" s="400"/>
      <c r="H91" s="401"/>
      <c r="I91" s="401"/>
      <c r="J91" s="401"/>
      <c r="K91" s="401"/>
      <c r="L91" s="401"/>
      <c r="M91" s="401"/>
      <c r="N91" s="401"/>
      <c r="O91" s="401"/>
      <c r="P91" s="401"/>
      <c r="Q91" s="401"/>
      <c r="R91" s="401"/>
      <c r="S91" s="401"/>
      <c r="T91" s="401"/>
      <c r="U91" s="401"/>
      <c r="V91" s="401"/>
      <c r="W91" s="401"/>
      <c r="X91" s="401"/>
      <c r="Y91" s="401"/>
      <c r="Z91" s="401"/>
      <c r="AA91" s="401"/>
      <c r="AB91" s="401"/>
      <c r="AC91" s="402"/>
    </row>
    <row r="92" spans="1:29" ht="19.5" customHeight="1">
      <c r="A92" s="403">
        <v>1</v>
      </c>
      <c r="B92" s="588" t="s">
        <v>633</v>
      </c>
      <c r="C92" s="588"/>
      <c r="D92" s="588"/>
      <c r="E92" s="588"/>
      <c r="F92" s="588"/>
      <c r="G92" s="404" t="s">
        <v>634</v>
      </c>
      <c r="H92" s="588" t="s">
        <v>635</v>
      </c>
      <c r="I92" s="588"/>
      <c r="J92" s="588"/>
      <c r="K92" s="588"/>
      <c r="L92" s="404" t="s">
        <v>634</v>
      </c>
      <c r="M92" s="588" t="s">
        <v>668</v>
      </c>
      <c r="N92" s="588"/>
      <c r="O92" s="588"/>
      <c r="P92" s="405" t="s">
        <v>636</v>
      </c>
      <c r="Q92" s="406"/>
      <c r="R92" s="16"/>
      <c r="S92" s="16"/>
      <c r="T92" s="16"/>
      <c r="U92" s="16"/>
      <c r="V92" s="16"/>
      <c r="W92" s="16"/>
      <c r="X92" s="407"/>
      <c r="Y92" s="407"/>
      <c r="Z92" s="407"/>
      <c r="AA92" s="407"/>
      <c r="AB92" s="407"/>
      <c r="AC92" s="408"/>
    </row>
    <row r="93" spans="1:29" ht="19.5" customHeight="1">
      <c r="A93" s="409"/>
      <c r="B93" s="410"/>
      <c r="C93" s="410"/>
      <c r="D93" s="410"/>
      <c r="E93" s="410"/>
      <c r="F93" s="411"/>
      <c r="G93" s="410"/>
      <c r="H93" s="410"/>
      <c r="I93" s="410"/>
      <c r="J93" s="410"/>
      <c r="K93" s="405"/>
      <c r="L93" s="16"/>
      <c r="M93" s="16"/>
      <c r="N93" s="16"/>
      <c r="O93" s="16"/>
      <c r="P93" s="16"/>
      <c r="Q93" s="16"/>
      <c r="R93" s="16"/>
      <c r="S93" s="16"/>
      <c r="T93" s="16"/>
      <c r="U93" s="16"/>
      <c r="V93" s="16"/>
      <c r="W93" s="16"/>
      <c r="X93" s="407"/>
      <c r="Y93" s="407"/>
      <c r="Z93" s="407"/>
      <c r="AA93" s="407"/>
      <c r="AB93" s="407"/>
      <c r="AC93" s="408"/>
    </row>
    <row r="94" spans="1:29" ht="18" customHeight="1">
      <c r="A94" s="412">
        <v>2</v>
      </c>
      <c r="B94" s="19" t="s">
        <v>679</v>
      </c>
      <c r="C94" s="19"/>
      <c r="D94" s="19"/>
      <c r="E94" s="19"/>
      <c r="F94" s="19"/>
      <c r="G94" s="410"/>
      <c r="H94" s="410"/>
      <c r="I94" s="410"/>
      <c r="J94" s="410"/>
      <c r="K94" s="405"/>
      <c r="L94" s="410"/>
      <c r="M94" s="410"/>
      <c r="N94" s="410"/>
      <c r="O94" s="405"/>
      <c r="P94" s="16"/>
      <c r="Q94" s="16"/>
      <c r="R94" s="16"/>
      <c r="S94" s="16"/>
      <c r="T94" s="16"/>
      <c r="U94" s="16"/>
      <c r="V94" s="16"/>
      <c r="W94" s="16"/>
      <c r="X94" s="16"/>
      <c r="Y94" s="16"/>
      <c r="Z94" s="16"/>
      <c r="AA94" s="16"/>
      <c r="AB94" s="16"/>
      <c r="AC94" s="413"/>
    </row>
    <row r="95" spans="1:29" ht="18" customHeight="1">
      <c r="A95" s="414"/>
      <c r="B95" s="13" t="s">
        <v>637</v>
      </c>
      <c r="C95" s="422" t="s">
        <v>669</v>
      </c>
      <c r="D95" s="19"/>
      <c r="E95" s="19"/>
      <c r="F95" s="19"/>
      <c r="G95" s="410"/>
      <c r="H95" s="410"/>
      <c r="I95" s="410"/>
      <c r="J95" s="410"/>
      <c r="K95" s="405"/>
      <c r="L95" s="410"/>
      <c r="M95" s="410"/>
      <c r="N95" s="410"/>
      <c r="O95" s="405"/>
      <c r="P95" s="16"/>
      <c r="Q95" s="16"/>
      <c r="R95" s="16"/>
      <c r="S95" s="16"/>
      <c r="T95" s="16"/>
      <c r="U95" s="16"/>
      <c r="V95" s="16"/>
      <c r="W95" s="16"/>
      <c r="X95" s="16"/>
      <c r="Y95" s="16"/>
      <c r="Z95" s="16"/>
      <c r="AA95" s="16"/>
      <c r="AB95" s="16"/>
      <c r="AC95" s="413"/>
    </row>
    <row r="96" spans="1:29" ht="18" customHeight="1">
      <c r="A96" s="415"/>
      <c r="B96" s="13" t="s">
        <v>637</v>
      </c>
      <c r="C96" s="422" t="s">
        <v>691</v>
      </c>
      <c r="D96" s="19"/>
      <c r="E96" s="19"/>
      <c r="F96" s="19"/>
      <c r="G96" s="410"/>
      <c r="H96" s="410"/>
      <c r="I96" s="410"/>
      <c r="J96" s="410"/>
      <c r="K96" s="405"/>
      <c r="L96" s="410"/>
      <c r="M96" s="410"/>
      <c r="N96" s="410"/>
      <c r="O96" s="405"/>
      <c r="P96" s="16"/>
      <c r="Q96" s="16"/>
      <c r="R96" s="16"/>
      <c r="S96" s="16"/>
      <c r="T96" s="16"/>
      <c r="U96" s="16"/>
      <c r="V96" s="16"/>
      <c r="W96" s="16"/>
      <c r="X96" s="16"/>
      <c r="Y96" s="16"/>
      <c r="Z96" s="16"/>
      <c r="AA96" s="16"/>
      <c r="AB96" s="16"/>
      <c r="AC96" s="413"/>
    </row>
    <row r="97" spans="1:29" ht="18" customHeight="1">
      <c r="A97" s="415"/>
      <c r="B97" s="16"/>
      <c r="C97" s="16"/>
      <c r="D97" s="19"/>
      <c r="E97" s="19"/>
      <c r="F97" s="19"/>
      <c r="G97" s="410"/>
      <c r="H97" s="410"/>
      <c r="I97" s="410"/>
      <c r="J97" s="410"/>
      <c r="K97" s="405"/>
      <c r="L97" s="410"/>
      <c r="M97" s="410"/>
      <c r="N97" s="410"/>
      <c r="O97" s="405"/>
      <c r="P97" s="16"/>
      <c r="Q97" s="16"/>
      <c r="R97" s="16"/>
      <c r="S97" s="16"/>
      <c r="T97" s="16"/>
      <c r="U97" s="16"/>
      <c r="V97" s="16"/>
      <c r="W97" s="16"/>
      <c r="X97" s="16"/>
      <c r="Y97" s="16"/>
      <c r="Z97" s="16"/>
      <c r="AA97" s="16"/>
      <c r="AB97" s="16"/>
      <c r="AC97" s="413"/>
    </row>
    <row r="98" spans="1:29" ht="18" customHeight="1">
      <c r="A98" s="412">
        <v>3</v>
      </c>
      <c r="B98" s="19" t="s">
        <v>680</v>
      </c>
      <c r="C98" s="16"/>
      <c r="D98" s="19"/>
      <c r="E98" s="19"/>
      <c r="F98" s="19"/>
      <c r="G98" s="410"/>
      <c r="H98" s="410"/>
      <c r="I98" s="410"/>
      <c r="J98" s="410"/>
      <c r="K98" s="405"/>
      <c r="L98" s="410"/>
      <c r="M98" s="410"/>
      <c r="N98" s="410"/>
      <c r="O98" s="405"/>
      <c r="P98" s="16"/>
      <c r="Q98" s="16"/>
      <c r="R98" s="16"/>
      <c r="S98" s="16"/>
      <c r="T98" s="16"/>
      <c r="U98" s="16"/>
      <c r="V98" s="16"/>
      <c r="W98" s="16"/>
      <c r="X98" s="16"/>
      <c r="Y98" s="16"/>
      <c r="Z98" s="16"/>
      <c r="AA98" s="16"/>
      <c r="AB98" s="16"/>
      <c r="AC98" s="413"/>
    </row>
    <row r="99" spans="1:29" ht="18" customHeight="1">
      <c r="A99" s="412"/>
      <c r="B99" s="19"/>
      <c r="C99" s="16"/>
      <c r="D99" s="19"/>
      <c r="E99" s="19"/>
      <c r="F99" s="19"/>
      <c r="G99" s="410"/>
      <c r="H99" s="410"/>
      <c r="I99" s="410"/>
      <c r="J99" s="410"/>
      <c r="K99" s="405"/>
      <c r="L99" s="410"/>
      <c r="M99" s="410"/>
      <c r="N99" s="410"/>
      <c r="O99" s="405"/>
      <c r="P99" s="16"/>
      <c r="Q99" s="16"/>
      <c r="R99" s="16"/>
      <c r="S99" s="16"/>
      <c r="T99" s="16"/>
      <c r="U99" s="16"/>
      <c r="V99" s="16"/>
      <c r="W99" s="16"/>
      <c r="X99" s="16"/>
      <c r="Y99" s="16"/>
      <c r="Z99" s="16"/>
      <c r="AA99" s="16"/>
      <c r="AB99" s="16"/>
      <c r="AC99" s="413"/>
    </row>
    <row r="100" spans="1:29" ht="18" customHeight="1">
      <c r="A100" s="412">
        <v>4</v>
      </c>
      <c r="B100" s="19" t="s">
        <v>677</v>
      </c>
      <c r="C100" s="16"/>
      <c r="D100" s="19"/>
      <c r="E100" s="19"/>
      <c r="F100" s="19"/>
      <c r="G100" s="410"/>
      <c r="H100" s="410"/>
      <c r="I100" s="410"/>
      <c r="J100" s="410"/>
      <c r="K100" s="405"/>
      <c r="L100" s="410"/>
      <c r="M100" s="410"/>
      <c r="N100" s="410"/>
      <c r="O100" s="405"/>
      <c r="P100" s="16"/>
      <c r="Q100" s="16"/>
      <c r="R100" s="16"/>
      <c r="S100" s="16"/>
      <c r="T100" s="16"/>
      <c r="U100" s="16"/>
      <c r="V100" s="16"/>
      <c r="W100" s="16"/>
      <c r="X100" s="16"/>
      <c r="Y100" s="16"/>
      <c r="Z100" s="16"/>
      <c r="AA100" s="16"/>
      <c r="AB100" s="16"/>
      <c r="AC100" s="413"/>
    </row>
    <row r="101" spans="1:29" ht="7.5" customHeight="1">
      <c r="A101" s="412"/>
      <c r="B101" s="19"/>
      <c r="C101" s="16"/>
      <c r="D101" s="19"/>
      <c r="E101" s="19"/>
      <c r="F101" s="19"/>
      <c r="G101" s="410"/>
      <c r="H101" s="410"/>
      <c r="I101" s="410"/>
      <c r="J101" s="410"/>
      <c r="K101" s="405"/>
      <c r="L101" s="410"/>
      <c r="M101" s="410"/>
      <c r="N101" s="410"/>
      <c r="O101" s="405"/>
      <c r="P101" s="16"/>
      <c r="Q101" s="16"/>
      <c r="R101" s="16"/>
      <c r="S101" s="16"/>
      <c r="T101" s="16"/>
      <c r="U101" s="16"/>
      <c r="V101" s="16"/>
      <c r="W101" s="16"/>
      <c r="X101" s="16"/>
      <c r="Y101" s="16"/>
      <c r="Z101" s="16"/>
      <c r="AA101" s="16"/>
      <c r="AB101" s="16"/>
      <c r="AC101" s="413"/>
    </row>
    <row r="102" spans="1:29" ht="18" customHeight="1">
      <c r="A102" s="412"/>
      <c r="B102" s="581" t="s">
        <v>678</v>
      </c>
      <c r="C102" s="581"/>
      <c r="D102" s="581"/>
      <c r="E102" s="582" t="s">
        <v>670</v>
      </c>
      <c r="F102" s="583"/>
      <c r="G102" s="583"/>
      <c r="H102" s="583"/>
      <c r="I102" s="583"/>
      <c r="J102" s="583"/>
      <c r="K102" s="583"/>
      <c r="L102" s="583"/>
      <c r="M102" s="583"/>
      <c r="N102" s="583"/>
      <c r="O102" s="583"/>
      <c r="P102" s="583"/>
      <c r="Q102" s="583"/>
      <c r="R102" s="583"/>
      <c r="S102" s="583"/>
      <c r="T102" s="583"/>
      <c r="U102" s="583"/>
      <c r="V102" s="583"/>
      <c r="W102" s="583"/>
      <c r="X102" s="583"/>
      <c r="Y102" s="583"/>
      <c r="Z102" s="583"/>
      <c r="AA102" s="583"/>
      <c r="AB102" s="584"/>
      <c r="AC102" s="413"/>
    </row>
    <row r="103" spans="1:29" ht="11.25" customHeight="1" thickBot="1">
      <c r="A103" s="416"/>
      <c r="B103" s="51"/>
      <c r="C103" s="51"/>
      <c r="D103" s="51"/>
      <c r="E103" s="51"/>
      <c r="F103" s="51"/>
      <c r="G103" s="417"/>
      <c r="H103" s="417"/>
      <c r="I103" s="417"/>
      <c r="J103" s="417"/>
      <c r="K103" s="418"/>
      <c r="L103" s="417"/>
      <c r="M103" s="417"/>
      <c r="N103" s="417"/>
      <c r="O103" s="418"/>
      <c r="P103" s="419"/>
      <c r="Q103" s="419"/>
      <c r="R103" s="419"/>
      <c r="S103" s="419"/>
      <c r="T103" s="419"/>
      <c r="U103" s="419"/>
      <c r="V103" s="419"/>
      <c r="W103" s="419"/>
      <c r="X103" s="419"/>
      <c r="Y103" s="419"/>
      <c r="Z103" s="419"/>
      <c r="AA103" s="419"/>
      <c r="AB103" s="419"/>
      <c r="AC103" s="420"/>
    </row>
    <row r="104" spans="1:29" ht="17.25" customHeight="1">
      <c r="A104" s="376"/>
      <c r="B104" s="376"/>
      <c r="C104" s="376"/>
      <c r="D104" s="376"/>
      <c r="E104" s="376"/>
      <c r="F104" s="376"/>
      <c r="G104" s="377"/>
      <c r="H104" s="377"/>
      <c r="I104" s="377"/>
      <c r="J104" s="377"/>
      <c r="K104" s="374"/>
      <c r="L104" s="377"/>
      <c r="M104" s="377"/>
      <c r="N104" s="377"/>
      <c r="O104" s="374"/>
    </row>
  </sheetData>
  <sheetProtection password="8E92" sheet="1" objects="1" scenarios="1"/>
  <mergeCells count="140">
    <mergeCell ref="M18:N18"/>
    <mergeCell ref="B102:D102"/>
    <mergeCell ref="E102:AB102"/>
    <mergeCell ref="A90:J90"/>
    <mergeCell ref="B92:F92"/>
    <mergeCell ref="H92:K92"/>
    <mergeCell ref="M92:O92"/>
    <mergeCell ref="W87:AC87"/>
    <mergeCell ref="B5:C5"/>
    <mergeCell ref="B9:N9"/>
    <mergeCell ref="O9:R9"/>
    <mergeCell ref="A33:V33"/>
    <mergeCell ref="W33:AC33"/>
    <mergeCell ref="G28:AB28"/>
    <mergeCell ref="A26:F26"/>
    <mergeCell ref="A27:F27"/>
    <mergeCell ref="G26:O26"/>
    <mergeCell ref="G27:O27"/>
    <mergeCell ref="A22:F22"/>
    <mergeCell ref="G22:O22"/>
    <mergeCell ref="W40:AC40"/>
    <mergeCell ref="F34:V34"/>
    <mergeCell ref="A79:E80"/>
    <mergeCell ref="W79:AC80"/>
    <mergeCell ref="F80:V80"/>
    <mergeCell ref="F68:V68"/>
    <mergeCell ref="A68:E69"/>
    <mergeCell ref="F69:V69"/>
    <mergeCell ref="W68:AC69"/>
    <mergeCell ref="F36:V36"/>
    <mergeCell ref="F41:V41"/>
    <mergeCell ref="A55:V55"/>
    <mergeCell ref="W55:AC55"/>
    <mergeCell ref="A83:E84"/>
    <mergeCell ref="F83:V84"/>
    <mergeCell ref="W83:AC84"/>
    <mergeCell ref="A65:E65"/>
    <mergeCell ref="F65:V65"/>
    <mergeCell ref="W65:AC65"/>
    <mergeCell ref="F58:V58"/>
    <mergeCell ref="F60:V60"/>
    <mergeCell ref="A64:E64"/>
    <mergeCell ref="F64:V64"/>
    <mergeCell ref="W64:AC64"/>
    <mergeCell ref="W70:AC70"/>
    <mergeCell ref="A70:E70"/>
    <mergeCell ref="F70:V70"/>
    <mergeCell ref="F79:V79"/>
    <mergeCell ref="A72:E72"/>
    <mergeCell ref="F72:V72"/>
    <mergeCell ref="W72:AC72"/>
    <mergeCell ref="F73:V73"/>
    <mergeCell ref="F75:V75"/>
    <mergeCell ref="A73:E74"/>
    <mergeCell ref="W73:AC74"/>
    <mergeCell ref="F74:V74"/>
    <mergeCell ref="A75:E76"/>
    <mergeCell ref="W75:AC76"/>
    <mergeCell ref="F76:V76"/>
    <mergeCell ref="A71:E71"/>
    <mergeCell ref="F71:V71"/>
    <mergeCell ref="W71:AC71"/>
    <mergeCell ref="W34:AC35"/>
    <mergeCell ref="F62:V62"/>
    <mergeCell ref="F48:V48"/>
    <mergeCell ref="A45:E47"/>
    <mergeCell ref="F56:V56"/>
    <mergeCell ref="A1:AC1"/>
    <mergeCell ref="W46:AC46"/>
    <mergeCell ref="G29:AB29"/>
    <mergeCell ref="G24:I24"/>
    <mergeCell ref="K24:L24"/>
    <mergeCell ref="N24:O24"/>
    <mergeCell ref="G21:O21"/>
    <mergeCell ref="G23:I23"/>
    <mergeCell ref="W45:AC45"/>
    <mergeCell ref="W47:AC47"/>
    <mergeCell ref="F38:V38"/>
    <mergeCell ref="A40:E40"/>
    <mergeCell ref="F40:V40"/>
    <mergeCell ref="A3:D3"/>
    <mergeCell ref="B11:F11"/>
    <mergeCell ref="G11:I11"/>
    <mergeCell ref="K11:M11"/>
    <mergeCell ref="A21:F21"/>
    <mergeCell ref="A23:F23"/>
    <mergeCell ref="A24:F24"/>
    <mergeCell ref="A28:F28"/>
    <mergeCell ref="A29:F29"/>
    <mergeCell ref="A25:F25"/>
    <mergeCell ref="G25:O25"/>
    <mergeCell ref="F43:V43"/>
    <mergeCell ref="A34:E35"/>
    <mergeCell ref="F35:V35"/>
    <mergeCell ref="A36:E37"/>
    <mergeCell ref="F37:V37"/>
    <mergeCell ref="A38:E39"/>
    <mergeCell ref="F39:V39"/>
    <mergeCell ref="O18:P18"/>
    <mergeCell ref="A17:F17"/>
    <mergeCell ref="K17:L17"/>
    <mergeCell ref="G17:H17"/>
    <mergeCell ref="I17:J17"/>
    <mergeCell ref="M17:N17"/>
    <mergeCell ref="G18:H18"/>
    <mergeCell ref="I18:J18"/>
    <mergeCell ref="K18:L18"/>
    <mergeCell ref="W36:AC37"/>
    <mergeCell ref="W38:AC39"/>
    <mergeCell ref="A41:E42"/>
    <mergeCell ref="F42:V42"/>
    <mergeCell ref="W41:AC42"/>
    <mergeCell ref="A43:E44"/>
    <mergeCell ref="F44:V44"/>
    <mergeCell ref="W43:AC44"/>
    <mergeCell ref="W51:AC51"/>
    <mergeCell ref="A50:E51"/>
    <mergeCell ref="F50:V51"/>
    <mergeCell ref="W50:AC50"/>
    <mergeCell ref="F45:V45"/>
    <mergeCell ref="F46:V47"/>
    <mergeCell ref="A48:E49"/>
    <mergeCell ref="W48:AC49"/>
    <mergeCell ref="F49:V49"/>
    <mergeCell ref="A62:E63"/>
    <mergeCell ref="W62:AC63"/>
    <mergeCell ref="F63:V63"/>
    <mergeCell ref="A66:E67"/>
    <mergeCell ref="F67:V67"/>
    <mergeCell ref="W66:AC67"/>
    <mergeCell ref="F66:V66"/>
    <mergeCell ref="A56:E57"/>
    <mergeCell ref="W56:AC57"/>
    <mergeCell ref="F57:V57"/>
    <mergeCell ref="A58:E59"/>
    <mergeCell ref="W58:AC59"/>
    <mergeCell ref="F59:V59"/>
    <mergeCell ref="A60:E61"/>
    <mergeCell ref="W60:AC61"/>
    <mergeCell ref="F61:V61"/>
  </mergeCells>
  <phoneticPr fontId="3"/>
  <dataValidations count="6">
    <dataValidation type="list" allowBlank="1" showInputMessage="1" showErrorMessage="1" sqref="G27:O27">
      <formula1>"本人,配偶者,子,孫,父,母,祖父,祖母,兄,姉,弟,妹,おじ,おば,配偶者(未届),同居人,その他"</formula1>
    </dataValidation>
    <dataValidation type="list" allowBlank="1" showInputMessage="1" showErrorMessage="1" sqref="L23">
      <formula1>"1,2,3,4,5,6,7,8,9,10,11,12"</formula1>
    </dataValidation>
    <dataValidation type="list" allowBlank="1" showInputMessage="1" showErrorMessage="1" sqref="N23">
      <formula1>"1,2,3,4,5,6,7,8,9,10,11,12,13,14,15,16,17,18,19,20,21,22,23,24,25,26,27,28,29,30,31"</formula1>
    </dataValidation>
    <dataValidation type="list" allowBlank="1" showInputMessage="1" showErrorMessage="1" sqref="G23:I23">
      <formula1>"明治,大正,昭和,平成,令和"</formula1>
    </dataValidation>
    <dataValidation imeMode="fullKatakana" allowBlank="1" showInputMessage="1" showErrorMessage="1" sqref="G22:O22"/>
    <dataValidation type="whole" showInputMessage="1" showErrorMessage="1" errorTitle="注意" error="申告年度が無効です。正しい数字を入力してください。" sqref="I17:J17">
      <formula1>3</formula1>
      <formula2>99</formula2>
    </dataValidation>
  </dataValidations>
  <hyperlinks>
    <hyperlink ref="W36" location="収入所得!A3" display="収入があった"/>
    <hyperlink ref="W38" location="収入所得!A3" display="収入があった"/>
    <hyperlink ref="W40" location="収入所得!A18" display="収入があった"/>
    <hyperlink ref="W43" location="収入所得!A31" display="収入があった"/>
    <hyperlink ref="W45" location="収入所得!A35" display="公的年金を受け取った"/>
    <hyperlink ref="W47" location="収入所得!A39" display="その他の収入があった"/>
    <hyperlink ref="W48" location="収入所得!I51" display="収入があった"/>
    <hyperlink ref="W73" location="控除!A3" display="損失を受けた"/>
    <hyperlink ref="W75" location="控除!A9" display="支払った"/>
    <hyperlink ref="W56" location="控除!A13" display="支払った"/>
    <hyperlink ref="W58" location="控除!A20" display="支払った"/>
    <hyperlink ref="W60" location="控除!A27" display="支払った"/>
    <hyperlink ref="W62" location="控除!A32" display="支払った"/>
    <hyperlink ref="W79" location="控除!A36" display="支払った"/>
    <hyperlink ref="W65" location="控除!A43" display="該当する"/>
    <hyperlink ref="W66" location="控除!A47" display="該当する"/>
    <hyperlink ref="W68" location="控除!A51" display="該当する"/>
    <hyperlink ref="W70" location="控除!A58" display="該当する"/>
    <hyperlink ref="W71" location="控除!A58" display="該当する"/>
    <hyperlink ref="W72" location="控除!A65" display="該当する"/>
    <hyperlink ref="O9:R9" location="'申告書(表)'!A1" display="「申告書」シート"/>
    <hyperlink ref="W45:AC45" location="収入!A38" display="公的年金を受け取った"/>
    <hyperlink ref="W47:AC47" location="収入!A54" display="その他の収入があった"/>
    <hyperlink ref="W65:AC65" location="控除!A36" display="該当する"/>
    <hyperlink ref="W70:AC70" location="控除!A52" display="該当する"/>
    <hyperlink ref="W71:AC71" location="控除!A52" display="該当する"/>
    <hyperlink ref="W72:AC72" location="控除!A61" display="該当する"/>
    <hyperlink ref="W64" location="控除!A43" display="該当する"/>
    <hyperlink ref="W64:AC64" location="控除!A32" display="該当する"/>
    <hyperlink ref="W34" location="収入所得!A3" display="収入があった"/>
    <hyperlink ref="W46:AC46" location="収入!A46" display="業務に係る雑所得があった"/>
    <hyperlink ref="W83:AC84" location="その他!I22" display="選択する"/>
    <hyperlink ref="W50:AC50" location="その他!K46" display="無収入だった"/>
    <hyperlink ref="W51:AC51" location="その他!K49" display="非課税収入のみだった"/>
    <hyperlink ref="G11:I11" location="'申告書(表)'!A1" display="申告書（表）"/>
    <hyperlink ref="K11:M11" location="'申告書(裏) '!A1" display="申告書（裏）"/>
    <hyperlink ref="W87:AC87" location="その他!A32" display="いる"/>
    <hyperlink ref="W40:AC40" location="収入!A10" display="収入があった"/>
    <hyperlink ref="W41:AC42" location="収入!A14" display="収入があった"/>
    <hyperlink ref="W43:AC44" location="収入!A22" display="収入があった"/>
    <hyperlink ref="W48:AC49" location="収入!A61" display="収入があった"/>
    <hyperlink ref="W56:AC57" location="控除!A4" display="支払った"/>
    <hyperlink ref="W58:AC59" location="控除!A14" display="支払った"/>
    <hyperlink ref="W60:AC61" location="控除!A19" display="支払った"/>
    <hyperlink ref="W62:AC63" location="控除!A28" display="支払った"/>
    <hyperlink ref="W66:AC67" location="控除!A40" display="該当する"/>
    <hyperlink ref="W68:AC69" location="控除!A45" display="該当する"/>
    <hyperlink ref="W73:AC74" location="控除!A75" display="損失を受けた"/>
    <hyperlink ref="W75:AC76" location="控除!A82" display="支払った"/>
    <hyperlink ref="W79:AC80" location="その他!A4" display="支払った"/>
    <hyperlink ref="B92:F92" location="'申告書(表)'!A1" display="申告書（表）"/>
    <hyperlink ref="H92:K92" location="'申告書(裏) '!A1" display="申告書（裏）"/>
    <hyperlink ref="M92:O92" location="添付台紙!A1" display="添付台紙"/>
    <hyperlink ref="W34:AC35" location="収入!E4" display="収入があった"/>
    <hyperlink ref="W36:AC37" location="収入!E5" display="収入があった"/>
    <hyperlink ref="W38:AC39" location="収入!E6" display="収入があった"/>
  </hyperlinks>
  <pageMargins left="0.51181102362204722" right="0.31496062992125984" top="0.74803149606299213" bottom="0.55118110236220474"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outlinePr showOutlineSymbols="0"/>
  </sheetPr>
  <dimension ref="A1:BD74"/>
  <sheetViews>
    <sheetView showGridLines="0" showOutlineSymbols="0" zoomScaleNormal="100" workbookViewId="0">
      <pane ySplit="1" topLeftCell="A2" activePane="bottomLeft" state="frozen"/>
      <selection activeCell="AE132" sqref="AE132:AI138"/>
      <selection pane="bottomLeft" activeCell="W5" sqref="W5:AB5"/>
    </sheetView>
  </sheetViews>
  <sheetFormatPr defaultColWidth="3.625" defaultRowHeight="18.75"/>
  <cols>
    <col min="1" max="12" width="3.625" style="3"/>
    <col min="13" max="13" width="4.75" style="3" bestFit="1" customWidth="1"/>
    <col min="14" max="40" width="3.625" style="3"/>
    <col min="41" max="42" width="3.625" style="3" customWidth="1"/>
    <col min="43" max="43" width="3.875" style="3" hidden="1" customWidth="1"/>
    <col min="44" max="44" width="14.125" style="3" hidden="1" customWidth="1"/>
    <col min="45" max="45" width="5" style="3" hidden="1" customWidth="1"/>
    <col min="46" max="46" width="14.125" style="3" hidden="1" customWidth="1"/>
    <col min="47" max="47" width="20.125" style="3" hidden="1" customWidth="1"/>
    <col min="48" max="48" width="21.5" style="3" hidden="1" customWidth="1"/>
    <col min="49" max="49" width="9.125" style="3" hidden="1" customWidth="1"/>
    <col min="50" max="50" width="12.25" style="3" hidden="1" customWidth="1"/>
    <col min="51" max="51" width="4.5" style="3" hidden="1" customWidth="1"/>
    <col min="52" max="52" width="12.875" style="3" hidden="1" customWidth="1"/>
    <col min="53" max="53" width="16.375" style="3" hidden="1" customWidth="1"/>
    <col min="54" max="54" width="16.625" style="3" hidden="1" customWidth="1"/>
    <col min="55" max="56" width="3.625" style="3" customWidth="1"/>
    <col min="57" max="16384" width="3.625" style="3"/>
  </cols>
  <sheetData>
    <row r="1" spans="1:55" ht="21.75" thickTop="1" thickBot="1">
      <c r="AF1" s="371"/>
      <c r="AG1" s="772" t="s">
        <v>473</v>
      </c>
      <c r="AH1" s="773"/>
      <c r="AI1" s="773"/>
      <c r="AJ1" s="773"/>
      <c r="AK1" s="773"/>
      <c r="AL1" s="773"/>
      <c r="AM1" s="773"/>
      <c r="AN1" s="773"/>
      <c r="AO1" s="773"/>
      <c r="AP1" s="773"/>
      <c r="AQ1" s="774"/>
      <c r="BC1" s="372"/>
    </row>
    <row r="2" spans="1:55" ht="21.75" thickTop="1" thickBot="1">
      <c r="A2" s="39" t="s">
        <v>128</v>
      </c>
      <c r="Q2" s="44"/>
      <c r="R2" s="44"/>
      <c r="S2" s="44"/>
      <c r="T2" s="44"/>
      <c r="U2" s="44"/>
      <c r="V2" s="44"/>
      <c r="W2" s="44"/>
      <c r="X2" s="44"/>
      <c r="Y2" s="44"/>
      <c r="Z2" s="44"/>
      <c r="AA2" s="44"/>
      <c r="AB2" s="44"/>
    </row>
    <row r="3" spans="1:55">
      <c r="A3" s="622"/>
      <c r="B3" s="623"/>
      <c r="C3" s="623"/>
      <c r="D3" s="623"/>
      <c r="E3" s="623" t="s">
        <v>440</v>
      </c>
      <c r="F3" s="623"/>
      <c r="G3" s="623"/>
      <c r="H3" s="623"/>
      <c r="I3" s="623"/>
      <c r="J3" s="623"/>
      <c r="K3" s="623" t="s">
        <v>441</v>
      </c>
      <c r="L3" s="623"/>
      <c r="M3" s="623"/>
      <c r="N3" s="623"/>
      <c r="O3" s="623"/>
      <c r="P3" s="623"/>
      <c r="Q3" s="776" t="s">
        <v>443</v>
      </c>
      <c r="R3" s="777"/>
      <c r="S3" s="777"/>
      <c r="T3" s="777"/>
      <c r="U3" s="777"/>
      <c r="V3" s="778"/>
      <c r="W3" s="693" t="s">
        <v>444</v>
      </c>
      <c r="X3" s="694"/>
      <c r="Y3" s="694"/>
      <c r="Z3" s="694"/>
      <c r="AA3" s="694"/>
      <c r="AB3" s="695"/>
      <c r="AN3" s="1"/>
      <c r="AO3" s="1"/>
      <c r="AP3" s="1"/>
      <c r="AQ3" s="1"/>
    </row>
    <row r="4" spans="1:55">
      <c r="A4" s="783" t="s">
        <v>129</v>
      </c>
      <c r="B4" s="784"/>
      <c r="C4" s="784"/>
      <c r="D4" s="785"/>
      <c r="E4" s="721"/>
      <c r="F4" s="722"/>
      <c r="G4" s="722"/>
      <c r="H4" s="722"/>
      <c r="I4" s="722"/>
      <c r="J4" s="723"/>
      <c r="K4" s="721"/>
      <c r="L4" s="722"/>
      <c r="M4" s="722"/>
      <c r="N4" s="722"/>
      <c r="O4" s="722"/>
      <c r="P4" s="723"/>
      <c r="Q4" s="721"/>
      <c r="R4" s="722"/>
      <c r="S4" s="722"/>
      <c r="T4" s="722"/>
      <c r="U4" s="722"/>
      <c r="V4" s="723"/>
      <c r="W4" s="724">
        <f>IFERROR($E4-$K4-$Q4,0)</f>
        <v>0</v>
      </c>
      <c r="X4" s="724"/>
      <c r="Y4" s="724"/>
      <c r="Z4" s="724"/>
      <c r="AA4" s="724"/>
      <c r="AB4" s="725"/>
      <c r="AN4" s="138"/>
      <c r="AO4" s="138"/>
      <c r="AP4" s="138"/>
      <c r="AQ4" s="138"/>
    </row>
    <row r="5" spans="1:55">
      <c r="A5" s="783" t="s">
        <v>11</v>
      </c>
      <c r="B5" s="784"/>
      <c r="C5" s="784"/>
      <c r="D5" s="785"/>
      <c r="E5" s="705"/>
      <c r="F5" s="706"/>
      <c r="G5" s="706"/>
      <c r="H5" s="706"/>
      <c r="I5" s="706"/>
      <c r="J5" s="729"/>
      <c r="K5" s="705"/>
      <c r="L5" s="706"/>
      <c r="M5" s="706"/>
      <c r="N5" s="706"/>
      <c r="O5" s="706"/>
      <c r="P5" s="729"/>
      <c r="Q5" s="705"/>
      <c r="R5" s="706"/>
      <c r="S5" s="706"/>
      <c r="T5" s="706"/>
      <c r="U5" s="706"/>
      <c r="V5" s="729"/>
      <c r="W5" s="724">
        <f t="shared" ref="W5:W6" si="0">IFERROR($E5-$K5-$Q5,0)</f>
        <v>0</v>
      </c>
      <c r="X5" s="724"/>
      <c r="Y5" s="724"/>
      <c r="Z5" s="724"/>
      <c r="AA5" s="724"/>
      <c r="AB5" s="725"/>
      <c r="AN5" s="138"/>
      <c r="AO5" s="138"/>
      <c r="AP5" s="138"/>
      <c r="AQ5" s="138"/>
    </row>
    <row r="6" spans="1:55" ht="19.5" thickBot="1">
      <c r="A6" s="786" t="s">
        <v>13</v>
      </c>
      <c r="B6" s="787"/>
      <c r="C6" s="787"/>
      <c r="D6" s="788"/>
      <c r="E6" s="730"/>
      <c r="F6" s="731"/>
      <c r="G6" s="731"/>
      <c r="H6" s="731"/>
      <c r="I6" s="731"/>
      <c r="J6" s="732"/>
      <c r="K6" s="730"/>
      <c r="L6" s="731"/>
      <c r="M6" s="731"/>
      <c r="N6" s="731"/>
      <c r="O6" s="731"/>
      <c r="P6" s="732"/>
      <c r="Q6" s="730"/>
      <c r="R6" s="731"/>
      <c r="S6" s="731"/>
      <c r="T6" s="731"/>
      <c r="U6" s="731"/>
      <c r="V6" s="732"/>
      <c r="W6" s="733">
        <f t="shared" si="0"/>
        <v>0</v>
      </c>
      <c r="X6" s="733"/>
      <c r="Y6" s="733"/>
      <c r="Z6" s="733"/>
      <c r="AA6" s="733"/>
      <c r="AB6" s="734"/>
      <c r="AN6" s="138"/>
      <c r="AO6" s="138"/>
      <c r="AP6" s="138"/>
      <c r="AQ6" s="138"/>
    </row>
    <row r="7" spans="1:55">
      <c r="W7" s="4" t="s">
        <v>61</v>
      </c>
      <c r="AW7" s="7"/>
    </row>
    <row r="8" spans="1:55" ht="21" thickBot="1">
      <c r="A8" s="39" t="s">
        <v>62</v>
      </c>
      <c r="B8" s="40"/>
      <c r="C8" s="40"/>
      <c r="D8" s="40"/>
      <c r="E8" s="40"/>
      <c r="F8" s="40"/>
      <c r="G8" s="40"/>
      <c r="H8" s="40"/>
      <c r="AW8" s="7"/>
    </row>
    <row r="9" spans="1:55">
      <c r="A9" s="622" t="s">
        <v>445</v>
      </c>
      <c r="B9" s="623"/>
      <c r="C9" s="623"/>
      <c r="D9" s="623"/>
      <c r="E9" s="623" t="s">
        <v>446</v>
      </c>
      <c r="F9" s="623"/>
      <c r="G9" s="623"/>
      <c r="H9" s="624"/>
      <c r="AW9" s="7"/>
    </row>
    <row r="10" spans="1:55" ht="19.5" thickBot="1">
      <c r="A10" s="726"/>
      <c r="B10" s="727"/>
      <c r="C10" s="727"/>
      <c r="D10" s="727"/>
      <c r="E10" s="698">
        <f>IF($A$10&lt;0,0,$A$10)</f>
        <v>0</v>
      </c>
      <c r="F10" s="698"/>
      <c r="G10" s="698"/>
      <c r="H10" s="728"/>
      <c r="AW10" s="7"/>
    </row>
    <row r="12" spans="1:55" ht="21" thickBot="1">
      <c r="A12" s="775" t="s">
        <v>63</v>
      </c>
      <c r="B12" s="775"/>
      <c r="C12" s="775"/>
      <c r="D12" s="775"/>
      <c r="E12" s="775"/>
      <c r="F12" s="775"/>
      <c r="G12" s="775"/>
      <c r="H12" s="775"/>
      <c r="I12" s="775"/>
      <c r="J12" s="775"/>
      <c r="K12" s="172"/>
      <c r="L12" s="154"/>
      <c r="M12" s="154"/>
      <c r="N12" s="154"/>
      <c r="O12" s="154"/>
      <c r="P12" s="154"/>
      <c r="Q12" s="154"/>
      <c r="R12" s="154"/>
      <c r="S12" s="154"/>
      <c r="T12" s="154"/>
      <c r="U12" s="154"/>
      <c r="V12" s="154"/>
      <c r="W12" s="154"/>
      <c r="X12" s="154"/>
      <c r="AA12" s="440"/>
      <c r="AB12" s="440"/>
      <c r="AD12" s="40"/>
      <c r="AE12" s="40"/>
      <c r="AF12" s="40"/>
      <c r="AG12" s="40"/>
      <c r="AH12" s="40"/>
      <c r="AI12" s="40"/>
      <c r="AJ12" s="40"/>
      <c r="AK12" s="40"/>
      <c r="AL12" s="40"/>
      <c r="AM12" s="40"/>
      <c r="AN12" s="40"/>
    </row>
    <row r="13" spans="1:55">
      <c r="A13" s="622" t="s">
        <v>130</v>
      </c>
      <c r="B13" s="623"/>
      <c r="C13" s="623"/>
      <c r="D13" s="623"/>
      <c r="E13" s="623" t="s">
        <v>58</v>
      </c>
      <c r="F13" s="623"/>
      <c r="G13" s="623"/>
      <c r="H13" s="623"/>
      <c r="I13" s="623"/>
      <c r="J13" s="623"/>
      <c r="K13" s="623" t="s">
        <v>64</v>
      </c>
      <c r="L13" s="623"/>
      <c r="M13" s="623"/>
      <c r="N13" s="623"/>
      <c r="O13" s="623"/>
      <c r="P13" s="623"/>
      <c r="Q13" s="623" t="s">
        <v>59</v>
      </c>
      <c r="R13" s="623"/>
      <c r="S13" s="623"/>
      <c r="T13" s="623"/>
      <c r="U13" s="623"/>
      <c r="V13" s="623"/>
      <c r="W13" s="623" t="s">
        <v>131</v>
      </c>
      <c r="X13" s="623"/>
      <c r="Y13" s="623"/>
      <c r="Z13" s="623"/>
      <c r="AA13" s="623"/>
      <c r="AB13" s="623"/>
      <c r="AC13" s="623" t="s">
        <v>712</v>
      </c>
      <c r="AD13" s="623"/>
      <c r="AE13" s="623"/>
      <c r="AF13" s="623"/>
      <c r="AG13" s="623"/>
      <c r="AH13" s="624"/>
      <c r="AI13" s="40"/>
      <c r="AJ13" s="40"/>
      <c r="AK13" s="40"/>
      <c r="AL13" s="40"/>
      <c r="AM13" s="40"/>
      <c r="AN13" s="40"/>
    </row>
    <row r="14" spans="1:55">
      <c r="A14" s="717"/>
      <c r="B14" s="718"/>
      <c r="C14" s="718"/>
      <c r="D14" s="718"/>
      <c r="E14" s="676"/>
      <c r="F14" s="676"/>
      <c r="G14" s="676"/>
      <c r="H14" s="676"/>
      <c r="I14" s="676"/>
      <c r="J14" s="676"/>
      <c r="K14" s="710"/>
      <c r="L14" s="711"/>
      <c r="M14" s="146"/>
      <c r="N14" s="367" t="s">
        <v>437</v>
      </c>
      <c r="O14" s="146"/>
      <c r="P14" s="369" t="s">
        <v>439</v>
      </c>
      <c r="Q14" s="665"/>
      <c r="R14" s="665"/>
      <c r="S14" s="665"/>
      <c r="T14" s="665"/>
      <c r="U14" s="665"/>
      <c r="V14" s="665"/>
      <c r="W14" s="665"/>
      <c r="X14" s="665"/>
      <c r="Y14" s="665"/>
      <c r="Z14" s="665"/>
      <c r="AA14" s="665"/>
      <c r="AB14" s="665"/>
      <c r="AC14" s="617"/>
      <c r="AD14" s="617"/>
      <c r="AE14" s="617"/>
      <c r="AF14" s="617"/>
      <c r="AG14" s="617"/>
      <c r="AH14" s="618"/>
      <c r="AI14" s="40"/>
      <c r="AJ14" s="40"/>
      <c r="AK14" s="40"/>
      <c r="AL14" s="40"/>
      <c r="AM14" s="40"/>
      <c r="AN14" s="40"/>
      <c r="AR14" s="3" t="str">
        <f>K14&amp;M14&amp;N14&amp;O14&amp;P14</f>
        <v>年月</v>
      </c>
      <c r="AS14" s="3" t="s">
        <v>608</v>
      </c>
      <c r="AT14" s="3" t="str">
        <f>$AR14&amp;$AS14</f>
        <v>年月1日</v>
      </c>
      <c r="AU14" s="305" t="e">
        <f>DATEVALUE($AT14)</f>
        <v>#VALUE!</v>
      </c>
    </row>
    <row r="15" spans="1:55">
      <c r="A15" s="717"/>
      <c r="B15" s="718"/>
      <c r="C15" s="718"/>
      <c r="D15" s="718"/>
      <c r="E15" s="676"/>
      <c r="F15" s="676"/>
      <c r="G15" s="676"/>
      <c r="H15" s="676"/>
      <c r="I15" s="676"/>
      <c r="J15" s="676"/>
      <c r="K15" s="710"/>
      <c r="L15" s="711"/>
      <c r="M15" s="146"/>
      <c r="N15" s="367" t="s">
        <v>437</v>
      </c>
      <c r="O15" s="146"/>
      <c r="P15" s="369" t="s">
        <v>439</v>
      </c>
      <c r="Q15" s="665"/>
      <c r="R15" s="665"/>
      <c r="S15" s="665"/>
      <c r="T15" s="665"/>
      <c r="U15" s="665"/>
      <c r="V15" s="665"/>
      <c r="W15" s="665"/>
      <c r="X15" s="665"/>
      <c r="Y15" s="665"/>
      <c r="Z15" s="665"/>
      <c r="AA15" s="665"/>
      <c r="AB15" s="665"/>
      <c r="AC15" s="617"/>
      <c r="AD15" s="617"/>
      <c r="AE15" s="617"/>
      <c r="AF15" s="617"/>
      <c r="AG15" s="617"/>
      <c r="AH15" s="618"/>
      <c r="AI15" s="40"/>
      <c r="AJ15" s="40"/>
      <c r="AK15" s="40"/>
      <c r="AL15" s="40"/>
      <c r="AM15" s="40"/>
      <c r="AN15" s="40"/>
      <c r="AR15" s="3" t="str">
        <f t="shared" ref="AR15:AR17" si="1">K15&amp;M15&amp;N15&amp;O15&amp;P15</f>
        <v>年月</v>
      </c>
      <c r="AS15" s="3" t="s">
        <v>608</v>
      </c>
      <c r="AT15" s="3" t="str">
        <f t="shared" ref="AT15:AT17" si="2">$AR15&amp;$AS15</f>
        <v>年月1日</v>
      </c>
      <c r="AU15" s="305" t="e">
        <f t="shared" ref="AU15:AU17" si="3">DATEVALUE($AT15)</f>
        <v>#VALUE!</v>
      </c>
    </row>
    <row r="16" spans="1:55" ht="19.5" thickBot="1">
      <c r="A16" s="717"/>
      <c r="B16" s="718"/>
      <c r="C16" s="718"/>
      <c r="D16" s="718"/>
      <c r="E16" s="676"/>
      <c r="F16" s="676"/>
      <c r="G16" s="676"/>
      <c r="H16" s="676"/>
      <c r="I16" s="676"/>
      <c r="J16" s="676"/>
      <c r="K16" s="710"/>
      <c r="L16" s="711"/>
      <c r="M16" s="146"/>
      <c r="N16" s="367" t="s">
        <v>437</v>
      </c>
      <c r="O16" s="146"/>
      <c r="P16" s="369" t="s">
        <v>438</v>
      </c>
      <c r="Q16" s="665"/>
      <c r="R16" s="665"/>
      <c r="S16" s="665"/>
      <c r="T16" s="665"/>
      <c r="U16" s="665"/>
      <c r="V16" s="665"/>
      <c r="W16" s="665"/>
      <c r="X16" s="665"/>
      <c r="Y16" s="665"/>
      <c r="Z16" s="665"/>
      <c r="AA16" s="665"/>
      <c r="AB16" s="665"/>
      <c r="AC16" s="617"/>
      <c r="AD16" s="617"/>
      <c r="AE16" s="617"/>
      <c r="AF16" s="617"/>
      <c r="AG16" s="617"/>
      <c r="AH16" s="618"/>
      <c r="AI16" s="40"/>
      <c r="AJ16" s="40"/>
      <c r="AK16" s="40"/>
      <c r="AL16" s="40"/>
      <c r="AM16" s="40"/>
      <c r="AN16" s="40"/>
      <c r="AR16" s="3" t="str">
        <f t="shared" si="1"/>
        <v>年月</v>
      </c>
      <c r="AS16" s="3" t="s">
        <v>608</v>
      </c>
      <c r="AT16" s="3" t="str">
        <f t="shared" si="2"/>
        <v>年月1日</v>
      </c>
      <c r="AU16" s="305" t="e">
        <f t="shared" si="3"/>
        <v>#VALUE!</v>
      </c>
    </row>
    <row r="17" spans="1:53" ht="19.5" thickBot="1">
      <c r="A17" s="781"/>
      <c r="B17" s="782"/>
      <c r="C17" s="782"/>
      <c r="D17" s="782"/>
      <c r="E17" s="678"/>
      <c r="F17" s="678"/>
      <c r="G17" s="678"/>
      <c r="H17" s="678"/>
      <c r="I17" s="678"/>
      <c r="J17" s="678"/>
      <c r="K17" s="770"/>
      <c r="L17" s="771"/>
      <c r="M17" s="147"/>
      <c r="N17" s="368" t="s">
        <v>437</v>
      </c>
      <c r="O17" s="147"/>
      <c r="P17" s="370" t="s">
        <v>438</v>
      </c>
      <c r="Q17" s="684"/>
      <c r="R17" s="684"/>
      <c r="S17" s="684"/>
      <c r="T17" s="684"/>
      <c r="U17" s="684"/>
      <c r="V17" s="684"/>
      <c r="W17" s="684"/>
      <c r="X17" s="684"/>
      <c r="Y17" s="684"/>
      <c r="Z17" s="684"/>
      <c r="AA17" s="684"/>
      <c r="AB17" s="684"/>
      <c r="AC17" s="769"/>
      <c r="AD17" s="769"/>
      <c r="AE17" s="769"/>
      <c r="AF17" s="769"/>
      <c r="AG17" s="769"/>
      <c r="AH17" s="769"/>
      <c r="AI17" s="620" t="s">
        <v>404</v>
      </c>
      <c r="AJ17" s="620"/>
      <c r="AK17" s="620"/>
      <c r="AL17" s="620"/>
      <c r="AM17" s="620"/>
      <c r="AN17" s="621"/>
      <c r="AR17" s="3" t="str">
        <f t="shared" si="1"/>
        <v>年月</v>
      </c>
      <c r="AS17" s="3" t="s">
        <v>608</v>
      </c>
      <c r="AT17" s="3" t="str">
        <f t="shared" si="2"/>
        <v>年月1日</v>
      </c>
      <c r="AU17" s="305" t="e">
        <f t="shared" si="3"/>
        <v>#VALUE!</v>
      </c>
    </row>
    <row r="18" spans="1:53" ht="20.25" thickTop="1" thickBot="1">
      <c r="A18" s="779" t="s">
        <v>65</v>
      </c>
      <c r="B18" s="780"/>
      <c r="C18" s="780"/>
      <c r="D18" s="780"/>
      <c r="E18" s="780"/>
      <c r="F18" s="780"/>
      <c r="G18" s="780"/>
      <c r="H18" s="780"/>
      <c r="I18" s="780"/>
      <c r="J18" s="780"/>
      <c r="K18" s="780"/>
      <c r="L18" s="780"/>
      <c r="M18" s="780"/>
      <c r="N18" s="780"/>
      <c r="O18" s="780"/>
      <c r="P18" s="780"/>
      <c r="Q18" s="663">
        <f>SUM(Q14:V17)</f>
        <v>0</v>
      </c>
      <c r="R18" s="663"/>
      <c r="S18" s="663"/>
      <c r="T18" s="663"/>
      <c r="U18" s="663"/>
      <c r="V18" s="663"/>
      <c r="W18" s="663">
        <f>SUM(W14:AB17)</f>
        <v>0</v>
      </c>
      <c r="X18" s="663"/>
      <c r="Y18" s="663"/>
      <c r="Z18" s="663"/>
      <c r="AA18" s="663"/>
      <c r="AB18" s="663"/>
      <c r="AC18" s="663"/>
      <c r="AD18" s="663"/>
      <c r="AE18" s="663"/>
      <c r="AF18" s="663"/>
      <c r="AG18" s="663"/>
      <c r="AH18" s="663"/>
      <c r="AI18" s="663">
        <f>IF($Q$18-$W$18&lt;0,0,$Q$18-$W$18)</f>
        <v>0</v>
      </c>
      <c r="AJ18" s="663"/>
      <c r="AK18" s="663"/>
      <c r="AL18" s="663"/>
      <c r="AM18" s="663"/>
      <c r="AN18" s="664"/>
    </row>
    <row r="19" spans="1:53" ht="19.5" thickBot="1">
      <c r="A19" s="5"/>
      <c r="B19" s="5"/>
      <c r="C19" s="5"/>
      <c r="D19" s="5"/>
      <c r="E19" s="5"/>
      <c r="F19" s="5"/>
      <c r="G19" s="5"/>
      <c r="H19" s="5"/>
      <c r="I19" s="5"/>
      <c r="J19" s="5"/>
      <c r="K19" s="5"/>
      <c r="L19" s="5"/>
      <c r="M19" s="5"/>
      <c r="N19" s="5"/>
      <c r="O19" s="5"/>
      <c r="P19" s="5"/>
      <c r="Q19" s="6"/>
      <c r="R19" s="6"/>
      <c r="S19" s="6"/>
      <c r="T19" s="6"/>
      <c r="U19" s="6"/>
      <c r="V19" s="6"/>
      <c r="W19" s="6"/>
      <c r="X19" s="6"/>
      <c r="Y19" s="6"/>
      <c r="Z19" s="6"/>
      <c r="AA19" s="6"/>
      <c r="AB19" s="6"/>
      <c r="AC19" s="6"/>
      <c r="AD19" s="6"/>
      <c r="AE19" s="6"/>
      <c r="AF19" s="6"/>
      <c r="AG19" s="6"/>
      <c r="AH19" s="6"/>
    </row>
    <row r="20" spans="1:53" ht="21" thickBot="1">
      <c r="A20" s="45" t="s">
        <v>66</v>
      </c>
      <c r="B20" s="46"/>
      <c r="C20" s="46"/>
      <c r="D20" s="46"/>
      <c r="E20" s="46"/>
      <c r="F20" s="46"/>
      <c r="G20" s="46"/>
      <c r="H20" s="46"/>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R20" s="657" t="s">
        <v>150</v>
      </c>
      <c r="AS20" s="658"/>
      <c r="AT20" s="659"/>
      <c r="AU20" s="657" t="s">
        <v>157</v>
      </c>
      <c r="AV20" s="659"/>
      <c r="AW20" s="43" t="s">
        <v>160</v>
      </c>
      <c r="AX20" s="3" t="s">
        <v>163</v>
      </c>
    </row>
    <row r="21" spans="1:53" ht="19.5" customHeight="1">
      <c r="A21" s="696" t="s">
        <v>132</v>
      </c>
      <c r="B21" s="669"/>
      <c r="C21" s="669"/>
      <c r="D21" s="669"/>
      <c r="E21" s="669"/>
      <c r="F21" s="669"/>
      <c r="G21" s="669"/>
      <c r="H21" s="669"/>
      <c r="I21" s="669"/>
      <c r="J21" s="669"/>
      <c r="K21" s="669" t="s">
        <v>133</v>
      </c>
      <c r="L21" s="669"/>
      <c r="M21" s="669"/>
      <c r="N21" s="669"/>
      <c r="O21" s="669"/>
      <c r="P21" s="669"/>
      <c r="Q21" s="669"/>
      <c r="R21" s="669"/>
      <c r="S21" s="669"/>
      <c r="T21" s="669"/>
      <c r="U21" s="669"/>
      <c r="V21" s="669"/>
      <c r="W21" s="669"/>
      <c r="X21" s="669"/>
      <c r="Y21" s="669"/>
      <c r="Z21" s="669"/>
      <c r="AA21" s="669"/>
      <c r="AB21" s="669"/>
      <c r="AC21" s="669" t="s">
        <v>158</v>
      </c>
      <c r="AD21" s="669"/>
      <c r="AE21" s="669"/>
      <c r="AF21" s="669"/>
      <c r="AG21" s="669"/>
      <c r="AH21" s="670"/>
      <c r="AR21" s="69"/>
      <c r="AS21" s="70" t="s">
        <v>151</v>
      </c>
      <c r="AT21" s="71">
        <v>550999</v>
      </c>
      <c r="AU21" s="72">
        <v>0</v>
      </c>
      <c r="AV21" s="73"/>
      <c r="AW21" s="43">
        <v>1</v>
      </c>
      <c r="AX21" s="3">
        <f>AU21</f>
        <v>0</v>
      </c>
      <c r="AZ21" s="81" t="s">
        <v>159</v>
      </c>
      <c r="BA21" s="100">
        <f>$AC$28</f>
        <v>0</v>
      </c>
    </row>
    <row r="22" spans="1:53" ht="19.5" customHeight="1">
      <c r="A22" s="700"/>
      <c r="B22" s="700"/>
      <c r="C22" s="700"/>
      <c r="D22" s="700"/>
      <c r="E22" s="700"/>
      <c r="F22" s="700"/>
      <c r="G22" s="700"/>
      <c r="H22" s="700"/>
      <c r="I22" s="700"/>
      <c r="J22" s="700"/>
      <c r="K22" s="700"/>
      <c r="L22" s="700"/>
      <c r="M22" s="700"/>
      <c r="N22" s="700"/>
      <c r="O22" s="700"/>
      <c r="P22" s="700"/>
      <c r="Q22" s="700"/>
      <c r="R22" s="700"/>
      <c r="S22" s="700"/>
      <c r="T22" s="700"/>
      <c r="U22" s="700"/>
      <c r="V22" s="700"/>
      <c r="W22" s="700"/>
      <c r="X22" s="700"/>
      <c r="Y22" s="700"/>
      <c r="Z22" s="700"/>
      <c r="AA22" s="700"/>
      <c r="AB22" s="700"/>
      <c r="AC22" s="673"/>
      <c r="AD22" s="673"/>
      <c r="AE22" s="673"/>
      <c r="AF22" s="673"/>
      <c r="AG22" s="673"/>
      <c r="AH22" s="674"/>
      <c r="AR22" s="74">
        <v>551000</v>
      </c>
      <c r="AS22" s="75" t="s">
        <v>151</v>
      </c>
      <c r="AT22" s="76">
        <v>1618999</v>
      </c>
      <c r="AU22" s="77" t="s">
        <v>161</v>
      </c>
      <c r="AV22" s="78"/>
      <c r="AW22" s="43">
        <v>2</v>
      </c>
      <c r="AX22" s="66">
        <f>IF($BA$21-550000&lt;0,0,$BA$21-550000)</f>
        <v>0</v>
      </c>
      <c r="AY22" s="66"/>
      <c r="AZ22" s="81" t="s">
        <v>160</v>
      </c>
      <c r="BA22" s="81">
        <f>IF(BA21&lt;AR22,1,IF(BA21&lt;AR23,2,IF(BA21&lt;AR24,3,IF(BA21&lt;AR25,4,IF(BA21&lt;AR26,5,IF(BA21&lt;AR27,6,IF(BA21&lt;AR28,7,IF(BA21&lt;AR29,8,IF(BA21&lt;AR30,9,IF(BA21&lt;AR31,10,11))))))))))</f>
        <v>1</v>
      </c>
    </row>
    <row r="23" spans="1:53" ht="19.5" customHeight="1">
      <c r="A23" s="700"/>
      <c r="B23" s="700"/>
      <c r="C23" s="700"/>
      <c r="D23" s="700"/>
      <c r="E23" s="700"/>
      <c r="F23" s="700"/>
      <c r="G23" s="700"/>
      <c r="H23" s="700"/>
      <c r="I23" s="700"/>
      <c r="J23" s="700"/>
      <c r="K23" s="700"/>
      <c r="L23" s="700"/>
      <c r="M23" s="700"/>
      <c r="N23" s="700"/>
      <c r="O23" s="700"/>
      <c r="P23" s="700"/>
      <c r="Q23" s="700"/>
      <c r="R23" s="700"/>
      <c r="S23" s="700"/>
      <c r="T23" s="700"/>
      <c r="U23" s="700"/>
      <c r="V23" s="700"/>
      <c r="W23" s="700"/>
      <c r="X23" s="700"/>
      <c r="Y23" s="700"/>
      <c r="Z23" s="700"/>
      <c r="AA23" s="700"/>
      <c r="AB23" s="700"/>
      <c r="AC23" s="673"/>
      <c r="AD23" s="673"/>
      <c r="AE23" s="673"/>
      <c r="AF23" s="673"/>
      <c r="AG23" s="673"/>
      <c r="AH23" s="674"/>
      <c r="AR23" s="74">
        <v>1619000</v>
      </c>
      <c r="AS23" s="75" t="s">
        <v>151</v>
      </c>
      <c r="AT23" s="76">
        <v>1619999</v>
      </c>
      <c r="AU23" s="79">
        <v>1069000</v>
      </c>
      <c r="AV23" s="78"/>
      <c r="AW23" s="43">
        <v>3</v>
      </c>
      <c r="AX23" s="8">
        <f>$AU$23</f>
        <v>1069000</v>
      </c>
      <c r="AY23" s="8"/>
      <c r="AZ23" s="81" t="s">
        <v>134</v>
      </c>
      <c r="BA23" s="101">
        <f>VLOOKUP($BA$22,$AW$21:$AX$31,2,0)</f>
        <v>0</v>
      </c>
    </row>
    <row r="24" spans="1:53" ht="19.5" customHeight="1">
      <c r="A24" s="700"/>
      <c r="B24" s="700"/>
      <c r="C24" s="700"/>
      <c r="D24" s="700"/>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673"/>
      <c r="AD24" s="673"/>
      <c r="AE24" s="673"/>
      <c r="AF24" s="673"/>
      <c r="AG24" s="673"/>
      <c r="AH24" s="674"/>
      <c r="AR24" s="74">
        <v>1620000</v>
      </c>
      <c r="AS24" s="75" t="s">
        <v>151</v>
      </c>
      <c r="AT24" s="76">
        <v>1621999</v>
      </c>
      <c r="AU24" s="79">
        <v>1070000</v>
      </c>
      <c r="AV24" s="78"/>
      <c r="AW24" s="43">
        <v>4</v>
      </c>
      <c r="AX24" s="8">
        <f>$AU$24</f>
        <v>1070000</v>
      </c>
      <c r="AY24" s="8"/>
    </row>
    <row r="25" spans="1:53" ht="19.5" customHeight="1">
      <c r="A25" s="700"/>
      <c r="B25" s="700"/>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673"/>
      <c r="AD25" s="673"/>
      <c r="AE25" s="673"/>
      <c r="AF25" s="673"/>
      <c r="AG25" s="673"/>
      <c r="AH25" s="674"/>
      <c r="AR25" s="74">
        <v>1622000</v>
      </c>
      <c r="AS25" s="75" t="s">
        <v>151</v>
      </c>
      <c r="AT25" s="76">
        <v>1623999</v>
      </c>
      <c r="AU25" s="79">
        <v>1072000</v>
      </c>
      <c r="AV25" s="78"/>
      <c r="AW25" s="43">
        <v>5</v>
      </c>
      <c r="AX25" s="8">
        <f>$AU$25</f>
        <v>1072000</v>
      </c>
      <c r="AY25" s="8"/>
    </row>
    <row r="26" spans="1:53" ht="19.5" customHeight="1" thickBot="1">
      <c r="A26" s="700"/>
      <c r="B26" s="700"/>
      <c r="C26" s="700"/>
      <c r="D26" s="700"/>
      <c r="E26" s="700"/>
      <c r="F26" s="700"/>
      <c r="G26" s="700"/>
      <c r="H26" s="700"/>
      <c r="I26" s="700"/>
      <c r="J26" s="700"/>
      <c r="K26" s="700"/>
      <c r="L26" s="700"/>
      <c r="M26" s="700"/>
      <c r="N26" s="700"/>
      <c r="O26" s="700"/>
      <c r="P26" s="700"/>
      <c r="Q26" s="700"/>
      <c r="R26" s="700"/>
      <c r="S26" s="700"/>
      <c r="T26" s="700"/>
      <c r="U26" s="700"/>
      <c r="V26" s="700"/>
      <c r="W26" s="700"/>
      <c r="X26" s="700"/>
      <c r="Y26" s="700"/>
      <c r="Z26" s="700"/>
      <c r="AA26" s="700"/>
      <c r="AB26" s="700"/>
      <c r="AC26" s="673"/>
      <c r="AD26" s="673"/>
      <c r="AE26" s="673"/>
      <c r="AF26" s="673"/>
      <c r="AG26" s="673"/>
      <c r="AH26" s="674"/>
      <c r="AI26" s="44"/>
      <c r="AJ26" s="44"/>
      <c r="AK26" s="44"/>
      <c r="AL26" s="44"/>
      <c r="AM26" s="44"/>
      <c r="AN26" s="44"/>
      <c r="AR26" s="74">
        <v>1624000</v>
      </c>
      <c r="AS26" s="75" t="s">
        <v>151</v>
      </c>
      <c r="AT26" s="76">
        <v>1627999</v>
      </c>
      <c r="AU26" s="79">
        <v>1074000</v>
      </c>
      <c r="AV26" s="78"/>
      <c r="AW26" s="43">
        <v>6</v>
      </c>
      <c r="AX26" s="8">
        <f>$AU$26</f>
        <v>1074000</v>
      </c>
      <c r="AY26" s="8"/>
    </row>
    <row r="27" spans="1:53" ht="19.5" customHeight="1" thickBot="1">
      <c r="A27" s="701"/>
      <c r="B27" s="701"/>
      <c r="C27" s="701"/>
      <c r="D27" s="701"/>
      <c r="E27" s="701"/>
      <c r="F27" s="701"/>
      <c r="G27" s="701"/>
      <c r="H27" s="701"/>
      <c r="I27" s="701"/>
      <c r="J27" s="701"/>
      <c r="K27" s="701"/>
      <c r="L27" s="701"/>
      <c r="M27" s="701"/>
      <c r="N27" s="701"/>
      <c r="O27" s="701"/>
      <c r="P27" s="701"/>
      <c r="Q27" s="701"/>
      <c r="R27" s="701"/>
      <c r="S27" s="701"/>
      <c r="T27" s="701"/>
      <c r="U27" s="701"/>
      <c r="V27" s="701"/>
      <c r="W27" s="701"/>
      <c r="X27" s="701"/>
      <c r="Y27" s="701"/>
      <c r="Z27" s="701"/>
      <c r="AA27" s="701"/>
      <c r="AB27" s="701"/>
      <c r="AC27" s="719"/>
      <c r="AD27" s="719"/>
      <c r="AE27" s="719"/>
      <c r="AF27" s="719"/>
      <c r="AG27" s="719"/>
      <c r="AH27" s="719"/>
      <c r="AI27" s="667" t="s">
        <v>134</v>
      </c>
      <c r="AJ27" s="667"/>
      <c r="AK27" s="667"/>
      <c r="AL27" s="667"/>
      <c r="AM27" s="667"/>
      <c r="AN27" s="668"/>
      <c r="AR27" s="74">
        <v>1628000</v>
      </c>
      <c r="AS27" s="75" t="s">
        <v>151</v>
      </c>
      <c r="AT27" s="76">
        <v>1799999</v>
      </c>
      <c r="AU27" s="660" t="s">
        <v>155</v>
      </c>
      <c r="AV27" s="78" t="s">
        <v>153</v>
      </c>
      <c r="AW27" s="43">
        <v>7</v>
      </c>
      <c r="AX27" s="68">
        <f>$AV$32*2.4+100000</f>
        <v>100000</v>
      </c>
      <c r="AY27" s="68"/>
    </row>
    <row r="28" spans="1:53" ht="20.25" thickTop="1" thickBot="1">
      <c r="A28" s="709" t="s">
        <v>135</v>
      </c>
      <c r="B28" s="709"/>
      <c r="C28" s="709"/>
      <c r="D28" s="709"/>
      <c r="E28" s="709"/>
      <c r="F28" s="709"/>
      <c r="G28" s="709"/>
      <c r="H28" s="709"/>
      <c r="I28" s="709"/>
      <c r="J28" s="709"/>
      <c r="K28" s="709"/>
      <c r="L28" s="709"/>
      <c r="M28" s="709"/>
      <c r="N28" s="709"/>
      <c r="O28" s="709"/>
      <c r="P28" s="709"/>
      <c r="Q28" s="709"/>
      <c r="R28" s="709"/>
      <c r="S28" s="709"/>
      <c r="T28" s="709"/>
      <c r="U28" s="709"/>
      <c r="V28" s="709"/>
      <c r="W28" s="709"/>
      <c r="X28" s="709"/>
      <c r="Y28" s="709"/>
      <c r="Z28" s="709"/>
      <c r="AA28" s="709"/>
      <c r="AB28" s="709"/>
      <c r="AC28" s="671">
        <f>SUM(AC22:AH27)</f>
        <v>0</v>
      </c>
      <c r="AD28" s="671"/>
      <c r="AE28" s="671"/>
      <c r="AF28" s="671"/>
      <c r="AG28" s="671"/>
      <c r="AH28" s="671"/>
      <c r="AI28" s="671">
        <f>BA23</f>
        <v>0</v>
      </c>
      <c r="AJ28" s="671"/>
      <c r="AK28" s="671"/>
      <c r="AL28" s="671"/>
      <c r="AM28" s="671"/>
      <c r="AN28" s="672"/>
      <c r="AR28" s="74">
        <v>1800000</v>
      </c>
      <c r="AS28" s="75" t="s">
        <v>151</v>
      </c>
      <c r="AT28" s="76">
        <v>3599999</v>
      </c>
      <c r="AU28" s="661"/>
      <c r="AV28" s="78" t="s">
        <v>164</v>
      </c>
      <c r="AW28" s="43">
        <v>8</v>
      </c>
      <c r="AX28" s="68">
        <f>IF($AV$32*2.8-80000&lt;0,0,$AV$32*2.8-80000)</f>
        <v>0</v>
      </c>
      <c r="AY28" s="68"/>
    </row>
    <row r="29" spans="1:53">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2"/>
      <c r="AD29" s="42"/>
      <c r="AE29" s="42"/>
      <c r="AF29" s="42"/>
      <c r="AG29" s="42"/>
      <c r="AH29" s="42"/>
      <c r="AI29" s="42"/>
      <c r="AJ29" s="42"/>
      <c r="AK29" s="42"/>
      <c r="AL29" s="42"/>
      <c r="AM29" s="42"/>
      <c r="AN29" s="42"/>
      <c r="AR29" s="74">
        <v>3600000</v>
      </c>
      <c r="AS29" s="75" t="s">
        <v>151</v>
      </c>
      <c r="AT29" s="76">
        <v>6599999</v>
      </c>
      <c r="AU29" s="662"/>
      <c r="AV29" s="78" t="s">
        <v>154</v>
      </c>
      <c r="AW29" s="43">
        <v>9</v>
      </c>
      <c r="AX29" s="68">
        <f>IF($AV$32*3.2-440000&lt;0,0,$AV$32*3.2-440000)</f>
        <v>0</v>
      </c>
      <c r="AY29" s="68"/>
    </row>
    <row r="30" spans="1:53" ht="19.5" thickBot="1">
      <c r="A30" s="52" t="s">
        <v>467</v>
      </c>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2"/>
      <c r="AD30" s="42"/>
      <c r="AE30" s="42"/>
      <c r="AF30" s="42"/>
      <c r="AG30" s="42"/>
      <c r="AH30" s="42"/>
      <c r="AI30" s="42"/>
      <c r="AJ30" s="42"/>
      <c r="AK30" s="42"/>
      <c r="AL30" s="42"/>
      <c r="AM30" s="42"/>
      <c r="AN30" s="42"/>
      <c r="AR30" s="74">
        <v>6600000</v>
      </c>
      <c r="AS30" s="75" t="s">
        <v>151</v>
      </c>
      <c r="AT30" s="76">
        <v>8499999</v>
      </c>
      <c r="AU30" s="80" t="s">
        <v>152</v>
      </c>
      <c r="AV30" s="78"/>
      <c r="AW30" s="43">
        <v>10</v>
      </c>
      <c r="AX30" s="68">
        <f>IF($BA$21*0.9-1100000&lt;0,0,$BA$21*0.9-1100000)</f>
        <v>0</v>
      </c>
      <c r="AY30" s="68"/>
    </row>
    <row r="31" spans="1:53" ht="20.25" customHeight="1" thickBot="1">
      <c r="A31" s="654"/>
      <c r="B31" s="655"/>
      <c r="C31" s="655"/>
      <c r="D31" s="655"/>
      <c r="E31" s="655"/>
      <c r="F31" s="655"/>
      <c r="G31" s="655"/>
      <c r="H31" s="655"/>
      <c r="I31" s="655"/>
      <c r="J31" s="655"/>
      <c r="K31" s="623" t="s">
        <v>470</v>
      </c>
      <c r="L31" s="623"/>
      <c r="M31" s="623"/>
      <c r="N31" s="623"/>
      <c r="O31" s="623"/>
      <c r="P31" s="623"/>
      <c r="Q31" s="623"/>
      <c r="R31" s="623"/>
      <c r="S31" s="623"/>
      <c r="T31" s="623"/>
      <c r="U31" s="623"/>
      <c r="V31" s="623"/>
      <c r="W31" s="623" t="s">
        <v>471</v>
      </c>
      <c r="X31" s="623"/>
      <c r="Y31" s="623"/>
      <c r="Z31" s="623"/>
      <c r="AA31" s="623"/>
      <c r="AB31" s="624"/>
      <c r="AC31" s="42"/>
      <c r="AD31" s="42"/>
      <c r="AE31" s="42"/>
      <c r="AF31" s="42"/>
      <c r="AG31" s="42"/>
      <c r="AH31" s="42"/>
      <c r="AI31" s="762" t="s">
        <v>472</v>
      </c>
      <c r="AJ31" s="763"/>
      <c r="AK31" s="763"/>
      <c r="AL31" s="763"/>
      <c r="AM31" s="763"/>
      <c r="AN31" s="764"/>
      <c r="AR31" s="63">
        <v>8500000</v>
      </c>
      <c r="AS31" s="64" t="s">
        <v>151</v>
      </c>
      <c r="AT31" s="65"/>
      <c r="AU31" s="44" t="s">
        <v>156</v>
      </c>
      <c r="AV31" s="65"/>
      <c r="AW31" s="43">
        <v>11</v>
      </c>
      <c r="AX31" s="68">
        <f>IF($BA$21-1950000&lt;0,0,$BA$21-1950000)</f>
        <v>0</v>
      </c>
      <c r="AY31" s="68"/>
    </row>
    <row r="32" spans="1:53" ht="20.25" customHeight="1">
      <c r="A32" s="756" t="s">
        <v>468</v>
      </c>
      <c r="B32" s="757"/>
      <c r="C32" s="757"/>
      <c r="D32" s="757"/>
      <c r="E32" s="757"/>
      <c r="F32" s="757"/>
      <c r="G32" s="757"/>
      <c r="H32" s="757"/>
      <c r="I32" s="757"/>
      <c r="J32" s="757"/>
      <c r="K32" s="761"/>
      <c r="L32" s="761"/>
      <c r="M32" s="761"/>
      <c r="N32" s="761"/>
      <c r="O32" s="761"/>
      <c r="P32" s="761"/>
      <c r="Q32" s="761"/>
      <c r="R32" s="761"/>
      <c r="S32" s="761"/>
      <c r="T32" s="761"/>
      <c r="U32" s="761"/>
      <c r="V32" s="761"/>
      <c r="W32" s="683">
        <f>IF($AC$28&lt;8500001,0,IF($K$32="",0,(IF($AC$28&lt;10000001,$AC$28,10000000)-8500000)*0.1))</f>
        <v>0</v>
      </c>
      <c r="X32" s="683"/>
      <c r="Y32" s="683"/>
      <c r="Z32" s="683"/>
      <c r="AA32" s="683"/>
      <c r="AB32" s="760"/>
      <c r="AC32" s="42"/>
      <c r="AD32" s="42"/>
      <c r="AE32" s="42"/>
      <c r="AF32" s="42"/>
      <c r="AG32" s="42"/>
      <c r="AH32" s="42"/>
      <c r="AI32" s="765"/>
      <c r="AJ32" s="766"/>
      <c r="AK32" s="766"/>
      <c r="AL32" s="766"/>
      <c r="AM32" s="766"/>
      <c r="AN32" s="767"/>
      <c r="AU32" s="67" t="s">
        <v>162</v>
      </c>
      <c r="AV32" s="68">
        <f>ROUNDDOWN($BA$21/4,-3)</f>
        <v>0</v>
      </c>
    </row>
    <row r="33" spans="1:56" ht="19.5" thickBot="1">
      <c r="A33" s="758" t="s">
        <v>469</v>
      </c>
      <c r="B33" s="759"/>
      <c r="C33" s="759"/>
      <c r="D33" s="759"/>
      <c r="E33" s="759"/>
      <c r="F33" s="759"/>
      <c r="G33" s="759"/>
      <c r="H33" s="759"/>
      <c r="I33" s="759"/>
      <c r="J33" s="759"/>
      <c r="K33" s="759" t="str">
        <f>IF(OR($AI$28=0,$Q$41=0),"非該当",IF($AI$28+$Q$41&gt;100000,"該当","非該当"))</f>
        <v>非該当</v>
      </c>
      <c r="L33" s="759"/>
      <c r="M33" s="759"/>
      <c r="N33" s="759"/>
      <c r="O33" s="759"/>
      <c r="P33" s="759"/>
      <c r="Q33" s="759"/>
      <c r="R33" s="759"/>
      <c r="S33" s="759"/>
      <c r="T33" s="759"/>
      <c r="U33" s="759"/>
      <c r="V33" s="759"/>
      <c r="W33" s="698">
        <f>IF(IF($K$33="非該当",0,IF($AI$28&gt;100000,100000,$AI$28)+IF($Q$41&gt;100000,100000,$Q$41)-100000)&lt;0,0,IF($K$33="非該当",0,IF($AI$28&gt;100000,100000,$AI$28)+IF($Q$41&gt;100000,100000,$Q$41)-100000))</f>
        <v>0</v>
      </c>
      <c r="X33" s="698"/>
      <c r="Y33" s="698"/>
      <c r="Z33" s="698"/>
      <c r="AA33" s="698"/>
      <c r="AB33" s="728"/>
      <c r="AC33" s="42"/>
      <c r="AD33" s="42"/>
      <c r="AE33" s="42"/>
      <c r="AF33" s="42"/>
      <c r="AG33" s="42"/>
      <c r="AH33" s="42"/>
      <c r="AI33" s="768">
        <f>IF($AI$28-$W$32-$W$33&lt;0,0,$AI$28-$W$32-$W$33)</f>
        <v>0</v>
      </c>
      <c r="AJ33" s="698"/>
      <c r="AK33" s="698"/>
      <c r="AL33" s="698"/>
      <c r="AM33" s="698"/>
      <c r="AN33" s="728"/>
    </row>
    <row r="34" spans="1:56">
      <c r="AQ34" s="629" t="s">
        <v>165</v>
      </c>
      <c r="AR34" s="630"/>
      <c r="AS34" s="630"/>
      <c r="AT34" s="631"/>
      <c r="AU34" s="644" t="s">
        <v>166</v>
      </c>
      <c r="AV34" s="644"/>
      <c r="AW34" s="644"/>
      <c r="AX34" s="645"/>
    </row>
    <row r="35" spans="1:56" ht="19.5" customHeight="1" thickBot="1">
      <c r="A35" s="45" t="s">
        <v>138</v>
      </c>
      <c r="B35" s="46"/>
      <c r="C35" s="46"/>
      <c r="D35" s="46"/>
      <c r="E35" s="46"/>
      <c r="F35" s="46"/>
      <c r="G35" s="46"/>
      <c r="H35" s="46"/>
      <c r="I35" s="46"/>
      <c r="J35" s="46"/>
      <c r="K35" s="44"/>
      <c r="L35" s="44"/>
      <c r="M35" s="44"/>
      <c r="N35" s="44"/>
      <c r="O35" s="44"/>
      <c r="P35" s="44"/>
      <c r="AQ35" s="632"/>
      <c r="AR35" s="633"/>
      <c r="AS35" s="633"/>
      <c r="AT35" s="634"/>
      <c r="AU35" s="646" t="s">
        <v>182</v>
      </c>
      <c r="AV35" s="646"/>
      <c r="AW35" s="646"/>
      <c r="AX35" s="647"/>
      <c r="BD35" s="99"/>
    </row>
    <row r="36" spans="1:56" ht="19.5" thickBot="1">
      <c r="A36" s="622" t="s">
        <v>136</v>
      </c>
      <c r="B36" s="623"/>
      <c r="C36" s="623"/>
      <c r="D36" s="623"/>
      <c r="E36" s="623"/>
      <c r="F36" s="623"/>
      <c r="G36" s="623"/>
      <c r="H36" s="623"/>
      <c r="I36" s="623"/>
      <c r="J36" s="623"/>
      <c r="K36" s="669" t="s">
        <v>442</v>
      </c>
      <c r="L36" s="669"/>
      <c r="M36" s="669"/>
      <c r="N36" s="669"/>
      <c r="O36" s="669"/>
      <c r="P36" s="670"/>
      <c r="AQ36" s="635"/>
      <c r="AR36" s="636"/>
      <c r="AS36" s="636"/>
      <c r="AT36" s="637"/>
      <c r="AU36" s="82" t="s">
        <v>183</v>
      </c>
      <c r="AV36" s="82" t="s">
        <v>184</v>
      </c>
      <c r="AW36" s="627" t="s">
        <v>185</v>
      </c>
      <c r="AX36" s="628"/>
      <c r="AY36" s="43" t="s">
        <v>192</v>
      </c>
      <c r="AZ36" s="3" t="s">
        <v>163</v>
      </c>
      <c r="BB36" s="432" t="s">
        <v>703</v>
      </c>
    </row>
    <row r="37" spans="1:56" ht="18.75" customHeight="1">
      <c r="A37" s="708"/>
      <c r="B37" s="708"/>
      <c r="C37" s="708"/>
      <c r="D37" s="708"/>
      <c r="E37" s="708"/>
      <c r="F37" s="708"/>
      <c r="G37" s="708"/>
      <c r="H37" s="708"/>
      <c r="I37" s="708"/>
      <c r="J37" s="708"/>
      <c r="K37" s="673"/>
      <c r="L37" s="673"/>
      <c r="M37" s="673"/>
      <c r="N37" s="673"/>
      <c r="O37" s="673"/>
      <c r="P37" s="674"/>
      <c r="AQ37" s="638" t="s">
        <v>186</v>
      </c>
      <c r="AR37" s="85">
        <v>0</v>
      </c>
      <c r="AS37" s="86" t="s">
        <v>151</v>
      </c>
      <c r="AT37" s="87">
        <v>3329999</v>
      </c>
      <c r="AU37" s="84" t="s">
        <v>167</v>
      </c>
      <c r="AV37" s="84" t="s">
        <v>168</v>
      </c>
      <c r="AW37" s="640" t="s">
        <v>187</v>
      </c>
      <c r="AX37" s="641"/>
      <c r="AY37" s="43">
        <v>1</v>
      </c>
      <c r="AZ37" s="68">
        <f>ROUNDDOWN(IF($BB$38-1100000&lt;0,0,$BB$38-1100000),0)</f>
        <v>0</v>
      </c>
      <c r="BA37" s="102" t="s">
        <v>195</v>
      </c>
      <c r="BB37" s="433">
        <f>ガイド!I18</f>
        <v>2024</v>
      </c>
    </row>
    <row r="38" spans="1:56">
      <c r="A38" s="708"/>
      <c r="B38" s="708"/>
      <c r="C38" s="708"/>
      <c r="D38" s="708"/>
      <c r="E38" s="708"/>
      <c r="F38" s="708"/>
      <c r="G38" s="708"/>
      <c r="H38" s="708"/>
      <c r="I38" s="708"/>
      <c r="J38" s="708"/>
      <c r="K38" s="673"/>
      <c r="L38" s="673"/>
      <c r="M38" s="673"/>
      <c r="N38" s="673"/>
      <c r="O38" s="673"/>
      <c r="P38" s="674"/>
      <c r="AQ38" s="638"/>
      <c r="AR38" s="88">
        <v>3300000</v>
      </c>
      <c r="AS38" s="89" t="s">
        <v>151</v>
      </c>
      <c r="AT38" s="90">
        <v>4099999</v>
      </c>
      <c r="AU38" s="124" t="s">
        <v>169</v>
      </c>
      <c r="AV38" s="124" t="s">
        <v>170</v>
      </c>
      <c r="AW38" s="625" t="s">
        <v>171</v>
      </c>
      <c r="AX38" s="626"/>
      <c r="AY38" s="43">
        <v>2</v>
      </c>
      <c r="AZ38" s="68">
        <f>ROUNDDOWN(IF($BB$38*0.75-275000&lt;0,0,$BB$38*0.75-275000),0)</f>
        <v>0</v>
      </c>
      <c r="BA38" s="102" t="s">
        <v>191</v>
      </c>
      <c r="BB38" s="100">
        <f>$K$41</f>
        <v>0</v>
      </c>
    </row>
    <row r="39" spans="1:56" ht="19.5" thickBot="1">
      <c r="A39" s="702"/>
      <c r="B39" s="703"/>
      <c r="C39" s="703"/>
      <c r="D39" s="703"/>
      <c r="E39" s="703"/>
      <c r="F39" s="703"/>
      <c r="G39" s="703"/>
      <c r="H39" s="703"/>
      <c r="I39" s="703"/>
      <c r="J39" s="704"/>
      <c r="K39" s="705"/>
      <c r="L39" s="706"/>
      <c r="M39" s="706"/>
      <c r="N39" s="706"/>
      <c r="O39" s="706"/>
      <c r="P39" s="707"/>
      <c r="Q39" s="44"/>
      <c r="R39" s="44"/>
      <c r="S39" s="44"/>
      <c r="T39" s="44"/>
      <c r="U39" s="44"/>
      <c r="V39" s="44"/>
      <c r="AQ39" s="638"/>
      <c r="AR39" s="88">
        <v>4100000</v>
      </c>
      <c r="AS39" s="89" t="s">
        <v>151</v>
      </c>
      <c r="AT39" s="90">
        <v>7699999</v>
      </c>
      <c r="AU39" s="124" t="s">
        <v>172</v>
      </c>
      <c r="AV39" s="124" t="s">
        <v>173</v>
      </c>
      <c r="AW39" s="625" t="s">
        <v>174</v>
      </c>
      <c r="AX39" s="626"/>
      <c r="AY39" s="43">
        <v>3</v>
      </c>
      <c r="AZ39" s="68">
        <f>ROUNDDOWN(IF($BB$38*0.85-685000&lt;0,0,$BB$38*0.85-685000),0)</f>
        <v>0</v>
      </c>
      <c r="BA39" s="102" t="s">
        <v>119</v>
      </c>
      <c r="BB39" s="102" t="str">
        <f>ガイド!$G$23&amp;ガイド!$J$23&amp;ガイド!$K$23&amp;ガイド!$L$23&amp;ガイド!$M$23&amp;ガイド!$N$23&amp;ガイド!$O$23</f>
        <v>昭和年月日</v>
      </c>
    </row>
    <row r="40" spans="1:56" ht="19.5" thickBot="1">
      <c r="A40" s="656"/>
      <c r="B40" s="656"/>
      <c r="C40" s="656"/>
      <c r="D40" s="656"/>
      <c r="E40" s="656"/>
      <c r="F40" s="656"/>
      <c r="G40" s="656"/>
      <c r="H40" s="656"/>
      <c r="I40" s="656"/>
      <c r="J40" s="656"/>
      <c r="K40" s="719"/>
      <c r="L40" s="719"/>
      <c r="M40" s="719"/>
      <c r="N40" s="719"/>
      <c r="O40" s="719"/>
      <c r="P40" s="719"/>
      <c r="Q40" s="667" t="s">
        <v>137</v>
      </c>
      <c r="R40" s="667"/>
      <c r="S40" s="667"/>
      <c r="T40" s="667"/>
      <c r="U40" s="667"/>
      <c r="V40" s="668"/>
      <c r="AQ40" s="638"/>
      <c r="AR40" s="88">
        <v>7700000</v>
      </c>
      <c r="AS40" s="89" t="s">
        <v>151</v>
      </c>
      <c r="AT40" s="90">
        <v>9999999</v>
      </c>
      <c r="AU40" s="124" t="s">
        <v>175</v>
      </c>
      <c r="AV40" s="124" t="s">
        <v>176</v>
      </c>
      <c r="AW40" s="625" t="s">
        <v>177</v>
      </c>
      <c r="AX40" s="626"/>
      <c r="AY40" s="43">
        <v>4</v>
      </c>
      <c r="AZ40" s="68">
        <f>ROUNDDOWN(IF($BB$38*0.95-1455000&lt;0,0,$BB$38*0.95-1455000),0)</f>
        <v>0</v>
      </c>
      <c r="BA40" s="102" t="s">
        <v>193</v>
      </c>
      <c r="BB40" s="103" t="e">
        <f>DATEVALUE($BB$39)</f>
        <v>#VALUE!</v>
      </c>
    </row>
    <row r="41" spans="1:56" ht="20.25" thickTop="1" thickBot="1">
      <c r="A41" s="651" t="s">
        <v>135</v>
      </c>
      <c r="B41" s="652"/>
      <c r="C41" s="652"/>
      <c r="D41" s="652"/>
      <c r="E41" s="652"/>
      <c r="F41" s="652"/>
      <c r="G41" s="652"/>
      <c r="H41" s="652"/>
      <c r="I41" s="652"/>
      <c r="J41" s="653"/>
      <c r="K41" s="720">
        <f>SUM(K37:P40)</f>
        <v>0</v>
      </c>
      <c r="L41" s="671"/>
      <c r="M41" s="671"/>
      <c r="N41" s="671"/>
      <c r="O41" s="671"/>
      <c r="P41" s="671"/>
      <c r="Q41" s="648">
        <f>IFERROR($BB$46,0)</f>
        <v>0</v>
      </c>
      <c r="R41" s="649"/>
      <c r="S41" s="649"/>
      <c r="T41" s="649"/>
      <c r="U41" s="649"/>
      <c r="V41" s="650"/>
      <c r="AQ41" s="639"/>
      <c r="AR41" s="91">
        <v>10000000</v>
      </c>
      <c r="AS41" s="92" t="s">
        <v>151</v>
      </c>
      <c r="AT41" s="93"/>
      <c r="AU41" s="82" t="s">
        <v>178</v>
      </c>
      <c r="AV41" s="82" t="s">
        <v>179</v>
      </c>
      <c r="AW41" s="627" t="s">
        <v>180</v>
      </c>
      <c r="AX41" s="628"/>
      <c r="AY41" s="43">
        <v>5</v>
      </c>
      <c r="AZ41" s="68">
        <f>ROUNDDOWN(IF($BB$38-1955000&lt;0,0,$BB$38-1955000),0)</f>
        <v>0</v>
      </c>
      <c r="BA41" s="102" t="s">
        <v>194</v>
      </c>
      <c r="BB41" s="104">
        <f>DATE($BB$37-65,1,1)</f>
        <v>20089</v>
      </c>
    </row>
    <row r="42" spans="1:56" ht="19.5" customHeight="1">
      <c r="A42" s="47"/>
      <c r="B42" s="47"/>
      <c r="C42" s="47"/>
      <c r="D42" s="47"/>
      <c r="E42" s="47"/>
      <c r="F42" s="47"/>
      <c r="G42" s="47"/>
      <c r="H42" s="47"/>
      <c r="I42" s="47"/>
      <c r="J42" s="47"/>
      <c r="K42" s="47"/>
      <c r="AQ42" s="642" t="s">
        <v>181</v>
      </c>
      <c r="AR42" s="94">
        <v>0</v>
      </c>
      <c r="AS42" s="95" t="s">
        <v>151</v>
      </c>
      <c r="AT42" s="96">
        <v>1299999</v>
      </c>
      <c r="AU42" s="83" t="s">
        <v>188</v>
      </c>
      <c r="AV42" s="83" t="s">
        <v>189</v>
      </c>
      <c r="AW42" s="640" t="s">
        <v>190</v>
      </c>
      <c r="AX42" s="641"/>
      <c r="AY42" s="43">
        <v>6</v>
      </c>
      <c r="AZ42" s="68">
        <f>ROUNDDOWN(IF($BB$38-600000&lt;0,0,$BB$38-600000),0)</f>
        <v>0</v>
      </c>
      <c r="BA42" s="102" t="s">
        <v>160</v>
      </c>
      <c r="BB42" s="81" t="e">
        <f>IF(BB40&lt;=BB41,IF(BB38&lt;AR38,1,IF(BB38&lt;AR39,2,IF(BB38&lt;AR40,3,IF(BB38&lt;AR41,4,5)))),IF(BB38&lt;AR43,6,IF(BB38&lt;AR44,7,IF(BB38&lt;AR45,8,IF(BB38&lt;AR46,9,10)))))</f>
        <v>#VALUE!</v>
      </c>
    </row>
    <row r="43" spans="1:56" ht="21" thickBot="1">
      <c r="A43" s="45" t="s">
        <v>139</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Q43" s="642"/>
      <c r="AR43" s="88">
        <v>1300000</v>
      </c>
      <c r="AS43" s="89" t="s">
        <v>151</v>
      </c>
      <c r="AT43" s="90">
        <v>4099999</v>
      </c>
      <c r="AU43" s="124" t="s">
        <v>169</v>
      </c>
      <c r="AV43" s="124" t="s">
        <v>170</v>
      </c>
      <c r="AW43" s="625" t="s">
        <v>171</v>
      </c>
      <c r="AX43" s="626"/>
      <c r="AY43" s="43">
        <v>7</v>
      </c>
      <c r="AZ43" s="68">
        <f>ROUNDDOWN(IF($BB$38*0.75-275000&lt;0,0,$BB$38*0.75-275000),0)</f>
        <v>0</v>
      </c>
      <c r="BA43" s="102" t="s">
        <v>197</v>
      </c>
      <c r="BB43" s="100" t="e">
        <f>VLOOKUP($BB$42,$AY$37:$AZ$46,2,0)</f>
        <v>#VALUE!</v>
      </c>
    </row>
    <row r="44" spans="1:56">
      <c r="A44" s="622" t="s">
        <v>67</v>
      </c>
      <c r="B44" s="623"/>
      <c r="C44" s="623"/>
      <c r="D44" s="623"/>
      <c r="E44" s="623" t="s">
        <v>58</v>
      </c>
      <c r="F44" s="623"/>
      <c r="G44" s="623"/>
      <c r="H44" s="623"/>
      <c r="I44" s="623"/>
      <c r="J44" s="623"/>
      <c r="K44" s="623" t="s">
        <v>440</v>
      </c>
      <c r="L44" s="623"/>
      <c r="M44" s="623"/>
      <c r="N44" s="623"/>
      <c r="O44" s="623"/>
      <c r="P44" s="623"/>
      <c r="Q44" s="623" t="s">
        <v>441</v>
      </c>
      <c r="R44" s="623"/>
      <c r="S44" s="623"/>
      <c r="T44" s="623"/>
      <c r="U44" s="623"/>
      <c r="V44" s="624"/>
      <c r="W44" s="40"/>
      <c r="X44" s="40"/>
      <c r="Y44" s="40"/>
      <c r="Z44" s="40"/>
      <c r="AA44" s="40"/>
      <c r="AB44" s="40"/>
      <c r="AQ44" s="642"/>
      <c r="AR44" s="88">
        <v>4100000</v>
      </c>
      <c r="AS44" s="89" t="s">
        <v>151</v>
      </c>
      <c r="AT44" s="90">
        <v>7699999</v>
      </c>
      <c r="AU44" s="124" t="s">
        <v>172</v>
      </c>
      <c r="AV44" s="124" t="s">
        <v>173</v>
      </c>
      <c r="AW44" s="625" t="s">
        <v>174</v>
      </c>
      <c r="AX44" s="626"/>
      <c r="AY44" s="43">
        <v>8</v>
      </c>
      <c r="AZ44" s="68">
        <f>ROUNDDOWN(IF($BB$38*0.85-685000&lt;0,0,$BB$38*0.85-685000),0)</f>
        <v>0</v>
      </c>
      <c r="BA44" s="102" t="s">
        <v>198</v>
      </c>
      <c r="BB44" s="100">
        <f>$W$4+$W$5+$W$6+$E$10+$AI$18+$AI$28+$W$49+$W$57+Y62</f>
        <v>0</v>
      </c>
    </row>
    <row r="45" spans="1:56">
      <c r="A45" s="675"/>
      <c r="B45" s="676"/>
      <c r="C45" s="676"/>
      <c r="D45" s="676"/>
      <c r="E45" s="676"/>
      <c r="F45" s="676"/>
      <c r="G45" s="676"/>
      <c r="H45" s="676"/>
      <c r="I45" s="676"/>
      <c r="J45" s="676"/>
      <c r="K45" s="665"/>
      <c r="L45" s="665"/>
      <c r="M45" s="665"/>
      <c r="N45" s="665"/>
      <c r="O45" s="665"/>
      <c r="P45" s="665"/>
      <c r="Q45" s="665"/>
      <c r="R45" s="665"/>
      <c r="S45" s="665"/>
      <c r="T45" s="665"/>
      <c r="U45" s="665"/>
      <c r="V45" s="666"/>
      <c r="W45" s="40"/>
      <c r="X45" s="40"/>
      <c r="Y45" s="40"/>
      <c r="Z45" s="40"/>
      <c r="AA45" s="40"/>
      <c r="AB45" s="40"/>
      <c r="AQ45" s="642"/>
      <c r="AR45" s="88">
        <v>7700000</v>
      </c>
      <c r="AS45" s="89" t="s">
        <v>151</v>
      </c>
      <c r="AT45" s="90">
        <v>9999999</v>
      </c>
      <c r="AU45" s="124" t="s">
        <v>175</v>
      </c>
      <c r="AV45" s="124" t="s">
        <v>176</v>
      </c>
      <c r="AW45" s="625" t="s">
        <v>177</v>
      </c>
      <c r="AX45" s="626"/>
      <c r="AY45" s="43">
        <v>9</v>
      </c>
      <c r="AZ45" s="68">
        <f>ROUNDDOWN(IF($BB$38*0.95-1455000&lt;0,0,$BB$38*0.95-1455000),0)</f>
        <v>0</v>
      </c>
      <c r="BA45" s="102" t="s">
        <v>199</v>
      </c>
      <c r="BB45" s="101">
        <f>IF($BB$44&lt;=10000000,0,IF(BB44&lt;20000000,-100000,-200000))</f>
        <v>0</v>
      </c>
    </row>
    <row r="46" spans="1:56" ht="19.5" thickBot="1">
      <c r="A46" s="675"/>
      <c r="B46" s="676"/>
      <c r="C46" s="676"/>
      <c r="D46" s="676"/>
      <c r="E46" s="676"/>
      <c r="F46" s="676"/>
      <c r="G46" s="676"/>
      <c r="H46" s="676"/>
      <c r="I46" s="676"/>
      <c r="J46" s="676"/>
      <c r="K46" s="665"/>
      <c r="L46" s="665"/>
      <c r="M46" s="665"/>
      <c r="N46" s="665"/>
      <c r="O46" s="665"/>
      <c r="P46" s="665"/>
      <c r="Q46" s="665"/>
      <c r="R46" s="665"/>
      <c r="S46" s="665"/>
      <c r="T46" s="665"/>
      <c r="U46" s="665"/>
      <c r="V46" s="666"/>
      <c r="W46" s="40"/>
      <c r="X46" s="40"/>
      <c r="Y46" s="40"/>
      <c r="Z46" s="40"/>
      <c r="AA46" s="40"/>
      <c r="AB46" s="40"/>
      <c r="AQ46" s="643"/>
      <c r="AR46" s="91">
        <v>10000000</v>
      </c>
      <c r="AS46" s="92" t="s">
        <v>151</v>
      </c>
      <c r="AT46" s="93"/>
      <c r="AU46" s="82" t="s">
        <v>178</v>
      </c>
      <c r="AV46" s="82" t="s">
        <v>179</v>
      </c>
      <c r="AW46" s="627" t="s">
        <v>180</v>
      </c>
      <c r="AX46" s="628"/>
      <c r="AY46" s="43">
        <v>10</v>
      </c>
      <c r="AZ46" s="68">
        <f>ROUNDDOWN(IF($BB$38-1955000&lt;0,0,$BB$38-1955000),0)</f>
        <v>0</v>
      </c>
      <c r="BA46" s="102" t="s">
        <v>196</v>
      </c>
      <c r="BB46" s="100" t="e">
        <f>IF($BB$43-$BB$45&lt;0,0,$BB$43-$BB$45)</f>
        <v>#VALUE!</v>
      </c>
    </row>
    <row r="47" spans="1:56" ht="19.5" thickBot="1">
      <c r="A47" s="675"/>
      <c r="B47" s="676"/>
      <c r="C47" s="676"/>
      <c r="D47" s="676"/>
      <c r="E47" s="676"/>
      <c r="F47" s="676"/>
      <c r="G47" s="676"/>
      <c r="H47" s="676"/>
      <c r="I47" s="676"/>
      <c r="J47" s="676"/>
      <c r="K47" s="665"/>
      <c r="L47" s="665"/>
      <c r="M47" s="665"/>
      <c r="N47" s="665"/>
      <c r="O47" s="665"/>
      <c r="P47" s="665"/>
      <c r="Q47" s="665"/>
      <c r="R47" s="665"/>
      <c r="S47" s="665"/>
      <c r="T47" s="665"/>
      <c r="U47" s="665"/>
      <c r="V47" s="666"/>
      <c r="W47" s="40"/>
      <c r="X47" s="40"/>
      <c r="Y47" s="40"/>
      <c r="Z47" s="40"/>
      <c r="AA47" s="40"/>
      <c r="AB47" s="40"/>
    </row>
    <row r="48" spans="1:56" ht="19.5" thickBot="1">
      <c r="A48" s="677"/>
      <c r="B48" s="678"/>
      <c r="C48" s="678"/>
      <c r="D48" s="678"/>
      <c r="E48" s="678"/>
      <c r="F48" s="678"/>
      <c r="G48" s="678"/>
      <c r="H48" s="678"/>
      <c r="I48" s="678"/>
      <c r="J48" s="678"/>
      <c r="K48" s="684"/>
      <c r="L48" s="684"/>
      <c r="M48" s="684"/>
      <c r="N48" s="684"/>
      <c r="O48" s="684"/>
      <c r="P48" s="684"/>
      <c r="Q48" s="684"/>
      <c r="R48" s="684"/>
      <c r="S48" s="684"/>
      <c r="T48" s="684"/>
      <c r="U48" s="684"/>
      <c r="V48" s="685"/>
      <c r="W48" s="619" t="s">
        <v>141</v>
      </c>
      <c r="X48" s="620"/>
      <c r="Y48" s="620"/>
      <c r="Z48" s="620"/>
      <c r="AA48" s="620"/>
      <c r="AB48" s="621"/>
    </row>
    <row r="49" spans="1:38" ht="20.25" thickTop="1" thickBot="1">
      <c r="A49" s="686" t="s">
        <v>65</v>
      </c>
      <c r="B49" s="687"/>
      <c r="C49" s="687"/>
      <c r="D49" s="687"/>
      <c r="E49" s="687"/>
      <c r="F49" s="687"/>
      <c r="G49" s="687"/>
      <c r="H49" s="687"/>
      <c r="I49" s="687"/>
      <c r="J49" s="688"/>
      <c r="K49" s="663">
        <f>SUM(K45:P48)</f>
        <v>0</v>
      </c>
      <c r="L49" s="663"/>
      <c r="M49" s="663"/>
      <c r="N49" s="663"/>
      <c r="O49" s="663"/>
      <c r="P49" s="663"/>
      <c r="Q49" s="663">
        <f>SUM(Q45:V48)</f>
        <v>0</v>
      </c>
      <c r="R49" s="663"/>
      <c r="S49" s="663"/>
      <c r="T49" s="663"/>
      <c r="U49" s="663"/>
      <c r="V49" s="663"/>
      <c r="W49" s="663">
        <f>K49-Q49</f>
        <v>0</v>
      </c>
      <c r="X49" s="663"/>
      <c r="Y49" s="663"/>
      <c r="Z49" s="663"/>
      <c r="AA49" s="663"/>
      <c r="AB49" s="664"/>
    </row>
    <row r="50" spans="1:38">
      <c r="A50" s="41"/>
      <c r="B50" s="41"/>
      <c r="C50" s="41"/>
      <c r="D50" s="41"/>
      <c r="E50" s="41"/>
      <c r="F50" s="41"/>
      <c r="G50" s="41"/>
      <c r="H50" s="41"/>
      <c r="I50" s="41"/>
      <c r="J50" s="41"/>
      <c r="K50" s="42"/>
      <c r="L50" s="42"/>
      <c r="M50" s="42"/>
      <c r="N50" s="42"/>
      <c r="O50" s="42"/>
      <c r="P50" s="42"/>
      <c r="Q50" s="42"/>
      <c r="R50" s="42"/>
      <c r="S50" s="42"/>
      <c r="T50" s="42"/>
      <c r="U50" s="42"/>
      <c r="V50" s="42"/>
      <c r="W50" s="42"/>
      <c r="X50" s="42"/>
      <c r="Y50" s="42"/>
      <c r="Z50" s="42"/>
      <c r="AA50" s="42"/>
      <c r="AB50" s="42"/>
    </row>
    <row r="51" spans="1:38" ht="21" thickBot="1">
      <c r="A51" s="45" t="s">
        <v>140</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row>
    <row r="52" spans="1:38">
      <c r="A52" s="622" t="s">
        <v>67</v>
      </c>
      <c r="B52" s="623"/>
      <c r="C52" s="623"/>
      <c r="D52" s="623"/>
      <c r="E52" s="623" t="s">
        <v>58</v>
      </c>
      <c r="F52" s="623"/>
      <c r="G52" s="623"/>
      <c r="H52" s="623"/>
      <c r="I52" s="623"/>
      <c r="J52" s="623"/>
      <c r="K52" s="623" t="s">
        <v>59</v>
      </c>
      <c r="L52" s="623"/>
      <c r="M52" s="623"/>
      <c r="N52" s="623"/>
      <c r="O52" s="623"/>
      <c r="P52" s="623"/>
      <c r="Q52" s="623" t="s">
        <v>60</v>
      </c>
      <c r="R52" s="623"/>
      <c r="S52" s="623"/>
      <c r="T52" s="623"/>
      <c r="U52" s="623"/>
      <c r="V52" s="624"/>
      <c r="W52" s="40"/>
      <c r="X52" s="40"/>
      <c r="Y52" s="40"/>
      <c r="Z52" s="40"/>
      <c r="AA52" s="40"/>
      <c r="AB52" s="40"/>
    </row>
    <row r="53" spans="1:38">
      <c r="A53" s="675"/>
      <c r="B53" s="676"/>
      <c r="C53" s="676"/>
      <c r="D53" s="676"/>
      <c r="E53" s="676"/>
      <c r="F53" s="676"/>
      <c r="G53" s="676"/>
      <c r="H53" s="676"/>
      <c r="I53" s="676"/>
      <c r="J53" s="676"/>
      <c r="K53" s="665"/>
      <c r="L53" s="665"/>
      <c r="M53" s="665"/>
      <c r="N53" s="665"/>
      <c r="O53" s="665"/>
      <c r="P53" s="665"/>
      <c r="Q53" s="665"/>
      <c r="R53" s="665"/>
      <c r="S53" s="665"/>
      <c r="T53" s="665"/>
      <c r="U53" s="665"/>
      <c r="V53" s="666"/>
      <c r="W53" s="40"/>
      <c r="X53" s="40"/>
      <c r="Y53" s="40"/>
      <c r="Z53" s="40"/>
      <c r="AA53" s="40"/>
      <c r="AB53" s="40"/>
    </row>
    <row r="54" spans="1:38">
      <c r="A54" s="675"/>
      <c r="B54" s="676"/>
      <c r="C54" s="676"/>
      <c r="D54" s="676"/>
      <c r="E54" s="676"/>
      <c r="F54" s="676"/>
      <c r="G54" s="676"/>
      <c r="H54" s="676"/>
      <c r="I54" s="676"/>
      <c r="J54" s="676"/>
      <c r="K54" s="665"/>
      <c r="L54" s="665"/>
      <c r="M54" s="665"/>
      <c r="N54" s="665"/>
      <c r="O54" s="665"/>
      <c r="P54" s="665"/>
      <c r="Q54" s="665"/>
      <c r="R54" s="665"/>
      <c r="S54" s="665"/>
      <c r="T54" s="665"/>
      <c r="U54" s="665"/>
      <c r="V54" s="666"/>
      <c r="W54" s="40"/>
      <c r="X54" s="40"/>
      <c r="Y54" s="40"/>
      <c r="Z54" s="40"/>
      <c r="AA54" s="40"/>
      <c r="AB54" s="40"/>
    </row>
    <row r="55" spans="1:38" ht="19.5" thickBot="1">
      <c r="A55" s="675"/>
      <c r="B55" s="676"/>
      <c r="C55" s="676"/>
      <c r="D55" s="676"/>
      <c r="E55" s="676"/>
      <c r="F55" s="676"/>
      <c r="G55" s="676"/>
      <c r="H55" s="676"/>
      <c r="I55" s="676"/>
      <c r="J55" s="676"/>
      <c r="K55" s="665"/>
      <c r="L55" s="665"/>
      <c r="M55" s="665"/>
      <c r="N55" s="665"/>
      <c r="O55" s="665"/>
      <c r="P55" s="665"/>
      <c r="Q55" s="665"/>
      <c r="R55" s="665"/>
      <c r="S55" s="665"/>
      <c r="T55" s="665"/>
      <c r="U55" s="665"/>
      <c r="V55" s="666"/>
      <c r="W55" s="40"/>
      <c r="X55" s="40"/>
      <c r="Y55" s="40"/>
      <c r="Z55" s="40"/>
      <c r="AA55" s="40"/>
      <c r="AB55" s="40"/>
    </row>
    <row r="56" spans="1:38" ht="19.5" thickBot="1">
      <c r="A56" s="677"/>
      <c r="B56" s="678"/>
      <c r="C56" s="678"/>
      <c r="D56" s="678"/>
      <c r="E56" s="678"/>
      <c r="F56" s="678"/>
      <c r="G56" s="678"/>
      <c r="H56" s="678"/>
      <c r="I56" s="678"/>
      <c r="J56" s="678"/>
      <c r="K56" s="684"/>
      <c r="L56" s="684"/>
      <c r="M56" s="684"/>
      <c r="N56" s="684"/>
      <c r="O56" s="684"/>
      <c r="P56" s="684"/>
      <c r="Q56" s="684"/>
      <c r="R56" s="684"/>
      <c r="S56" s="684"/>
      <c r="T56" s="684"/>
      <c r="U56" s="684"/>
      <c r="V56" s="685"/>
      <c r="W56" s="619" t="s">
        <v>142</v>
      </c>
      <c r="X56" s="620"/>
      <c r="Y56" s="620"/>
      <c r="Z56" s="620"/>
      <c r="AA56" s="620"/>
      <c r="AB56" s="621"/>
      <c r="AE56" s="735" t="s">
        <v>403</v>
      </c>
      <c r="AF56" s="736"/>
      <c r="AG56" s="736"/>
      <c r="AH56" s="736"/>
      <c r="AI56" s="736"/>
      <c r="AJ56" s="737"/>
    </row>
    <row r="57" spans="1:38" ht="20.25" thickTop="1" thickBot="1">
      <c r="A57" s="686" t="s">
        <v>65</v>
      </c>
      <c r="B57" s="687"/>
      <c r="C57" s="687"/>
      <c r="D57" s="687"/>
      <c r="E57" s="687"/>
      <c r="F57" s="687"/>
      <c r="G57" s="687"/>
      <c r="H57" s="687"/>
      <c r="I57" s="687"/>
      <c r="J57" s="688"/>
      <c r="K57" s="663">
        <f>SUM(K53:P56)</f>
        <v>0</v>
      </c>
      <c r="L57" s="663"/>
      <c r="M57" s="663"/>
      <c r="N57" s="663"/>
      <c r="O57" s="663"/>
      <c r="P57" s="663"/>
      <c r="Q57" s="663">
        <f>SUM(Q53:V56)</f>
        <v>0</v>
      </c>
      <c r="R57" s="663"/>
      <c r="S57" s="663"/>
      <c r="T57" s="663"/>
      <c r="U57" s="663"/>
      <c r="V57" s="689"/>
      <c r="W57" s="663">
        <f>K57-Q57</f>
        <v>0</v>
      </c>
      <c r="X57" s="663"/>
      <c r="Y57" s="663"/>
      <c r="Z57" s="663"/>
      <c r="AA57" s="663"/>
      <c r="AB57" s="664"/>
      <c r="AE57" s="738">
        <f>IF($Q$41+$W$49+$W$57&lt;0,0,$Q$41+$W$49+$W$57)</f>
        <v>0</v>
      </c>
      <c r="AF57" s="739"/>
      <c r="AG57" s="739"/>
      <c r="AH57" s="739"/>
      <c r="AI57" s="739"/>
      <c r="AJ57" s="740"/>
    </row>
    <row r="58" spans="1:38">
      <c r="A58" s="41"/>
      <c r="B58" s="41"/>
      <c r="C58" s="41"/>
      <c r="D58" s="41"/>
      <c r="E58" s="41"/>
      <c r="F58" s="41"/>
      <c r="G58" s="41"/>
      <c r="H58" s="41"/>
      <c r="I58" s="41"/>
      <c r="J58" s="41"/>
      <c r="K58" s="42"/>
      <c r="L58" s="42"/>
      <c r="M58" s="42"/>
      <c r="N58" s="42"/>
      <c r="O58" s="42"/>
      <c r="P58" s="42"/>
      <c r="Q58" s="42"/>
      <c r="R58" s="42"/>
      <c r="S58" s="42"/>
      <c r="T58" s="42"/>
      <c r="U58" s="42"/>
      <c r="V58" s="42"/>
      <c r="W58" s="42"/>
      <c r="X58" s="42"/>
      <c r="Y58" s="42"/>
      <c r="Z58" s="42"/>
      <c r="AA58" s="42"/>
      <c r="AB58" s="42"/>
    </row>
    <row r="59" spans="1:38" ht="21" thickBot="1">
      <c r="A59" s="39" t="s">
        <v>201</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row>
    <row r="60" spans="1:38">
      <c r="A60" s="623" t="s">
        <v>59</v>
      </c>
      <c r="B60" s="623"/>
      <c r="C60" s="623"/>
      <c r="D60" s="623"/>
      <c r="E60" s="623"/>
      <c r="F60" s="623"/>
      <c r="G60" s="623" t="s">
        <v>60</v>
      </c>
      <c r="H60" s="623"/>
      <c r="I60" s="623"/>
      <c r="J60" s="623"/>
      <c r="K60" s="623"/>
      <c r="L60" s="623"/>
      <c r="M60" s="623" t="s">
        <v>405</v>
      </c>
      <c r="N60" s="623"/>
      <c r="O60" s="623"/>
      <c r="P60" s="623"/>
      <c r="Q60" s="623"/>
      <c r="R60" s="623"/>
      <c r="S60" s="623" t="s">
        <v>68</v>
      </c>
      <c r="T60" s="623"/>
      <c r="U60" s="623"/>
      <c r="V60" s="623"/>
      <c r="W60" s="623"/>
      <c r="X60" s="623"/>
      <c r="Y60" s="623" t="s">
        <v>202</v>
      </c>
      <c r="Z60" s="623"/>
      <c r="AA60" s="623"/>
      <c r="AB60" s="623"/>
      <c r="AC60" s="623"/>
      <c r="AD60" s="624"/>
    </row>
    <row r="61" spans="1:38" ht="19.5" thickBot="1">
      <c r="A61" s="712"/>
      <c r="B61" s="712"/>
      <c r="C61" s="712"/>
      <c r="D61" s="712"/>
      <c r="E61" s="712"/>
      <c r="F61" s="712"/>
      <c r="G61" s="712"/>
      <c r="H61" s="712"/>
      <c r="I61" s="712"/>
      <c r="J61" s="712"/>
      <c r="K61" s="712"/>
      <c r="L61" s="712"/>
      <c r="M61" s="713">
        <f>IF($A$61-$G$61&lt;0,0,$A$61-$G$61)</f>
        <v>0</v>
      </c>
      <c r="N61" s="713"/>
      <c r="O61" s="713"/>
      <c r="P61" s="713"/>
      <c r="Q61" s="713"/>
      <c r="R61" s="713"/>
      <c r="S61" s="714">
        <f>IF($M$61&lt;=500000,$M$61,500000)</f>
        <v>0</v>
      </c>
      <c r="T61" s="714"/>
      <c r="U61" s="714"/>
      <c r="V61" s="714"/>
      <c r="W61" s="714"/>
      <c r="X61" s="714"/>
      <c r="Y61" s="699">
        <f>$M$61-$S$61</f>
        <v>0</v>
      </c>
      <c r="Z61" s="699"/>
      <c r="AA61" s="699"/>
      <c r="AB61" s="699"/>
      <c r="AC61" s="699"/>
      <c r="AD61" s="716"/>
    </row>
    <row r="62" spans="1:38" ht="20.25" thickTop="1" thickBot="1">
      <c r="A62" s="715" t="s">
        <v>203</v>
      </c>
      <c r="B62" s="687"/>
      <c r="C62" s="687"/>
      <c r="D62" s="687"/>
      <c r="E62" s="687"/>
      <c r="F62" s="687"/>
      <c r="G62" s="687"/>
      <c r="H62" s="687"/>
      <c r="I62" s="687"/>
      <c r="J62" s="687"/>
      <c r="K62" s="687"/>
      <c r="L62" s="687"/>
      <c r="M62" s="687"/>
      <c r="N62" s="687"/>
      <c r="O62" s="687"/>
      <c r="P62" s="687"/>
      <c r="Q62" s="687"/>
      <c r="R62" s="687"/>
      <c r="S62" s="687"/>
      <c r="T62" s="687"/>
      <c r="U62" s="687"/>
      <c r="V62" s="687"/>
      <c r="W62" s="687"/>
      <c r="X62" s="688"/>
      <c r="Y62" s="663">
        <f>$Y$61/2</f>
        <v>0</v>
      </c>
      <c r="Z62" s="663"/>
      <c r="AA62" s="663"/>
      <c r="AB62" s="663"/>
      <c r="AC62" s="663"/>
      <c r="AD62" s="664"/>
    </row>
    <row r="65" spans="1:33" ht="21" thickBot="1">
      <c r="A65" s="39" t="s">
        <v>69</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row>
    <row r="66" spans="1:33">
      <c r="A66" s="622"/>
      <c r="B66" s="623"/>
      <c r="C66" s="623"/>
      <c r="D66" s="623"/>
      <c r="E66" s="623"/>
      <c r="F66" s="623" t="s">
        <v>326</v>
      </c>
      <c r="G66" s="623"/>
      <c r="H66" s="623"/>
      <c r="I66" s="623"/>
      <c r="J66" s="623" t="s">
        <v>70</v>
      </c>
      <c r="K66" s="623"/>
      <c r="L66" s="623"/>
      <c r="M66" s="623"/>
      <c r="N66" s="623" t="s">
        <v>71</v>
      </c>
      <c r="O66" s="623"/>
      <c r="P66" s="623"/>
      <c r="Q66" s="623"/>
      <c r="R66" s="623" t="s">
        <v>406</v>
      </c>
      <c r="S66" s="623"/>
      <c r="T66" s="623"/>
      <c r="U66" s="623"/>
      <c r="V66" s="623" t="s">
        <v>407</v>
      </c>
      <c r="W66" s="623"/>
      <c r="X66" s="623"/>
      <c r="Y66" s="624"/>
    </row>
    <row r="67" spans="1:33">
      <c r="A67" s="690" t="s">
        <v>72</v>
      </c>
      <c r="B67" s="692" t="s">
        <v>73</v>
      </c>
      <c r="C67" s="682" t="s">
        <v>15</v>
      </c>
      <c r="D67" s="682"/>
      <c r="E67" s="682"/>
      <c r="F67" s="683">
        <f>E10</f>
        <v>0</v>
      </c>
      <c r="G67" s="683"/>
      <c r="H67" s="683"/>
      <c r="I67" s="683"/>
      <c r="J67" s="741">
        <f>SUM($F$67:$I$72)</f>
        <v>0</v>
      </c>
      <c r="K67" s="742"/>
      <c r="L67" s="742"/>
      <c r="M67" s="743"/>
      <c r="N67" s="741">
        <f>IF($J$67&lt;0,IF($J$67+$J$73&lt;0,$J$67+$J$73,0),$J$67)</f>
        <v>0</v>
      </c>
      <c r="O67" s="742"/>
      <c r="P67" s="742"/>
      <c r="Q67" s="743"/>
      <c r="R67" s="681"/>
      <c r="S67" s="681"/>
      <c r="T67" s="681"/>
      <c r="U67" s="681"/>
      <c r="V67" s="741">
        <f>$N$67</f>
        <v>0</v>
      </c>
      <c r="W67" s="742"/>
      <c r="X67" s="742"/>
      <c r="Y67" s="753"/>
    </row>
    <row r="68" spans="1:33">
      <c r="A68" s="690"/>
      <c r="B68" s="692"/>
      <c r="C68" s="682" t="s">
        <v>17</v>
      </c>
      <c r="D68" s="682"/>
      <c r="E68" s="682"/>
      <c r="F68" s="683">
        <f>AI18</f>
        <v>0</v>
      </c>
      <c r="G68" s="683"/>
      <c r="H68" s="683"/>
      <c r="I68" s="683"/>
      <c r="J68" s="744"/>
      <c r="K68" s="745"/>
      <c r="L68" s="745"/>
      <c r="M68" s="746"/>
      <c r="N68" s="744"/>
      <c r="O68" s="745"/>
      <c r="P68" s="745"/>
      <c r="Q68" s="746"/>
      <c r="R68" s="681"/>
      <c r="S68" s="681"/>
      <c r="T68" s="681"/>
      <c r="U68" s="681"/>
      <c r="V68" s="744"/>
      <c r="W68" s="745"/>
      <c r="X68" s="745"/>
      <c r="Y68" s="754"/>
    </row>
    <row r="69" spans="1:33">
      <c r="A69" s="690"/>
      <c r="B69" s="692"/>
      <c r="C69" s="682" t="s">
        <v>13</v>
      </c>
      <c r="D69" s="682"/>
      <c r="E69" s="682"/>
      <c r="F69" s="683">
        <f>W6</f>
        <v>0</v>
      </c>
      <c r="G69" s="683"/>
      <c r="H69" s="683"/>
      <c r="I69" s="683"/>
      <c r="J69" s="744"/>
      <c r="K69" s="745"/>
      <c r="L69" s="745"/>
      <c r="M69" s="746"/>
      <c r="N69" s="744"/>
      <c r="O69" s="745"/>
      <c r="P69" s="745"/>
      <c r="Q69" s="746"/>
      <c r="R69" s="681"/>
      <c r="S69" s="681"/>
      <c r="T69" s="681"/>
      <c r="U69" s="681"/>
      <c r="V69" s="744"/>
      <c r="W69" s="745"/>
      <c r="X69" s="745"/>
      <c r="Y69" s="754"/>
    </row>
    <row r="70" spans="1:33">
      <c r="A70" s="690"/>
      <c r="B70" s="692"/>
      <c r="C70" s="682" t="s">
        <v>74</v>
      </c>
      <c r="D70" s="682"/>
      <c r="E70" s="682"/>
      <c r="F70" s="683">
        <f>$W$4+W5</f>
        <v>0</v>
      </c>
      <c r="G70" s="683"/>
      <c r="H70" s="683"/>
      <c r="I70" s="683"/>
      <c r="J70" s="744"/>
      <c r="K70" s="745"/>
      <c r="L70" s="745"/>
      <c r="M70" s="746"/>
      <c r="N70" s="744"/>
      <c r="O70" s="745"/>
      <c r="P70" s="745"/>
      <c r="Q70" s="746"/>
      <c r="R70" s="681"/>
      <c r="S70" s="681"/>
      <c r="T70" s="681"/>
      <c r="U70" s="681"/>
      <c r="V70" s="744"/>
      <c r="W70" s="745"/>
      <c r="X70" s="745"/>
      <c r="Y70" s="754"/>
    </row>
    <row r="71" spans="1:33">
      <c r="A71" s="690"/>
      <c r="B71" s="692"/>
      <c r="C71" s="682" t="s">
        <v>18</v>
      </c>
      <c r="D71" s="682"/>
      <c r="E71" s="682"/>
      <c r="F71" s="683">
        <f>$AI$33</f>
        <v>0</v>
      </c>
      <c r="G71" s="683"/>
      <c r="H71" s="683"/>
      <c r="I71" s="683"/>
      <c r="J71" s="744"/>
      <c r="K71" s="745"/>
      <c r="L71" s="745"/>
      <c r="M71" s="746"/>
      <c r="N71" s="744"/>
      <c r="O71" s="745"/>
      <c r="P71" s="745"/>
      <c r="Q71" s="746"/>
      <c r="R71" s="681"/>
      <c r="S71" s="681"/>
      <c r="T71" s="681"/>
      <c r="U71" s="681"/>
      <c r="V71" s="744"/>
      <c r="W71" s="745"/>
      <c r="X71" s="745"/>
      <c r="Y71" s="754"/>
    </row>
    <row r="72" spans="1:33">
      <c r="A72" s="690"/>
      <c r="B72" s="692"/>
      <c r="C72" s="682" t="s">
        <v>20</v>
      </c>
      <c r="D72" s="682"/>
      <c r="E72" s="682"/>
      <c r="F72" s="683">
        <f>$AE$57</f>
        <v>0</v>
      </c>
      <c r="G72" s="683"/>
      <c r="H72" s="683"/>
      <c r="I72" s="683"/>
      <c r="J72" s="747"/>
      <c r="K72" s="748"/>
      <c r="L72" s="748"/>
      <c r="M72" s="749"/>
      <c r="N72" s="747"/>
      <c r="O72" s="748"/>
      <c r="P72" s="748"/>
      <c r="Q72" s="749"/>
      <c r="R72" s="681"/>
      <c r="S72" s="681"/>
      <c r="T72" s="681"/>
      <c r="U72" s="681"/>
      <c r="V72" s="747"/>
      <c r="W72" s="748"/>
      <c r="X72" s="748"/>
      <c r="Y72" s="755"/>
    </row>
    <row r="73" spans="1:33" ht="19.5" thickBot="1">
      <c r="A73" s="691"/>
      <c r="B73" s="697" t="s">
        <v>24</v>
      </c>
      <c r="C73" s="697"/>
      <c r="D73" s="697"/>
      <c r="E73" s="697"/>
      <c r="F73" s="698">
        <f>$Y$61</f>
        <v>0</v>
      </c>
      <c r="G73" s="698"/>
      <c r="H73" s="698"/>
      <c r="I73" s="698"/>
      <c r="J73" s="698">
        <f>$F$73</f>
        <v>0</v>
      </c>
      <c r="K73" s="698"/>
      <c r="L73" s="698"/>
      <c r="M73" s="698"/>
      <c r="N73" s="698">
        <f>IF($J$67&lt;0,IF($J$67+$J$73&lt;0,0,$J$67+$J$73),$J$73)</f>
        <v>0</v>
      </c>
      <c r="O73" s="698"/>
      <c r="P73" s="698"/>
      <c r="Q73" s="698"/>
      <c r="R73" s="699">
        <f>$N$73/2</f>
        <v>0</v>
      </c>
      <c r="S73" s="699"/>
      <c r="T73" s="699"/>
      <c r="U73" s="699"/>
      <c r="V73" s="679">
        <f>$R$73</f>
        <v>0</v>
      </c>
      <c r="W73" s="679"/>
      <c r="X73" s="679"/>
      <c r="Y73" s="680"/>
    </row>
    <row r="74" spans="1:33" ht="19.5" thickBot="1">
      <c r="A74" s="40"/>
      <c r="B74" s="40"/>
      <c r="C74" s="40"/>
      <c r="D74" s="40"/>
      <c r="E74" s="40"/>
      <c r="F74" s="40"/>
      <c r="G74" s="40"/>
      <c r="H74" s="40"/>
      <c r="I74" s="40"/>
      <c r="J74" s="40"/>
      <c r="K74" s="40"/>
      <c r="L74" s="40"/>
      <c r="M74" s="40"/>
      <c r="N74" s="40"/>
      <c r="O74" s="40"/>
      <c r="P74" s="40"/>
      <c r="Q74" s="40"/>
      <c r="R74" s="750" t="s">
        <v>408</v>
      </c>
      <c r="S74" s="751"/>
      <c r="T74" s="751"/>
      <c r="U74" s="752"/>
      <c r="V74" s="663">
        <f>SUM($V$67:$Y$73)</f>
        <v>0</v>
      </c>
      <c r="W74" s="663"/>
      <c r="X74" s="663"/>
      <c r="Y74" s="664"/>
    </row>
  </sheetData>
  <sheetProtection password="8E92" sheet="1" objects="1" scenarios="1"/>
  <mergeCells count="232">
    <mergeCell ref="AG1:AQ1"/>
    <mergeCell ref="A12:J12"/>
    <mergeCell ref="A3:D3"/>
    <mergeCell ref="E3:J3"/>
    <mergeCell ref="K3:P3"/>
    <mergeCell ref="Q3:V3"/>
    <mergeCell ref="AC15:AH15"/>
    <mergeCell ref="AI17:AN17"/>
    <mergeCell ref="A18:P18"/>
    <mergeCell ref="Q18:V18"/>
    <mergeCell ref="W18:AB18"/>
    <mergeCell ref="AC18:AH18"/>
    <mergeCell ref="AI18:AN18"/>
    <mergeCell ref="A17:D17"/>
    <mergeCell ref="E17:J17"/>
    <mergeCell ref="Q17:V17"/>
    <mergeCell ref="W17:AB17"/>
    <mergeCell ref="A4:D4"/>
    <mergeCell ref="A5:D5"/>
    <mergeCell ref="A6:D6"/>
    <mergeCell ref="Q13:V13"/>
    <mergeCell ref="W13:AB13"/>
    <mergeCell ref="AC13:AH13"/>
    <mergeCell ref="E4:J4"/>
    <mergeCell ref="AE56:AJ56"/>
    <mergeCell ref="AE57:AJ57"/>
    <mergeCell ref="J67:M72"/>
    <mergeCell ref="N67:Q72"/>
    <mergeCell ref="R74:U74"/>
    <mergeCell ref="V67:Y72"/>
    <mergeCell ref="A16:D16"/>
    <mergeCell ref="E16:J16"/>
    <mergeCell ref="Q16:V16"/>
    <mergeCell ref="W16:AB16"/>
    <mergeCell ref="AC16:AH16"/>
    <mergeCell ref="A32:J32"/>
    <mergeCell ref="A33:J33"/>
    <mergeCell ref="W32:AB32"/>
    <mergeCell ref="W33:AB33"/>
    <mergeCell ref="K31:V31"/>
    <mergeCell ref="K32:V32"/>
    <mergeCell ref="K33:V33"/>
    <mergeCell ref="AI31:AN32"/>
    <mergeCell ref="AI33:AN33"/>
    <mergeCell ref="AC17:AH17"/>
    <mergeCell ref="K17:L17"/>
    <mergeCell ref="A44:D44"/>
    <mergeCell ref="E44:J44"/>
    <mergeCell ref="K4:P4"/>
    <mergeCell ref="Q4:V4"/>
    <mergeCell ref="W4:AB4"/>
    <mergeCell ref="A9:D9"/>
    <mergeCell ref="E9:H9"/>
    <mergeCell ref="A10:D10"/>
    <mergeCell ref="E10:H10"/>
    <mergeCell ref="A13:D13"/>
    <mergeCell ref="E13:J13"/>
    <mergeCell ref="E5:J5"/>
    <mergeCell ref="K5:P5"/>
    <mergeCell ref="Q5:V5"/>
    <mergeCell ref="K13:P13"/>
    <mergeCell ref="W5:AB5"/>
    <mergeCell ref="E6:J6"/>
    <mergeCell ref="K6:P6"/>
    <mergeCell ref="Q6:V6"/>
    <mergeCell ref="W6:AB6"/>
    <mergeCell ref="A15:D15"/>
    <mergeCell ref="E15:J15"/>
    <mergeCell ref="Q15:V15"/>
    <mergeCell ref="W15:AB15"/>
    <mergeCell ref="A26:J26"/>
    <mergeCell ref="A27:J27"/>
    <mergeCell ref="A36:J36"/>
    <mergeCell ref="K36:P36"/>
    <mergeCell ref="A37:J37"/>
    <mergeCell ref="K37:P37"/>
    <mergeCell ref="A14:D14"/>
    <mergeCell ref="E14:J14"/>
    <mergeCell ref="Q14:V14"/>
    <mergeCell ref="W14:AB14"/>
    <mergeCell ref="Y60:AD60"/>
    <mergeCell ref="A60:F60"/>
    <mergeCell ref="G60:L60"/>
    <mergeCell ref="M60:R60"/>
    <mergeCell ref="S60:X60"/>
    <mergeCell ref="AC25:AH25"/>
    <mergeCell ref="AC26:AH26"/>
    <mergeCell ref="AC27:AH27"/>
    <mergeCell ref="AC28:AH28"/>
    <mergeCell ref="A22:J22"/>
    <mergeCell ref="W31:AB31"/>
    <mergeCell ref="AC24:AH24"/>
    <mergeCell ref="K44:P44"/>
    <mergeCell ref="Q44:V44"/>
    <mergeCell ref="A23:J23"/>
    <mergeCell ref="A24:J24"/>
    <mergeCell ref="A25:J25"/>
    <mergeCell ref="K40:P40"/>
    <mergeCell ref="Q40:V40"/>
    <mergeCell ref="K41:P41"/>
    <mergeCell ref="Y62:AD62"/>
    <mergeCell ref="A61:F61"/>
    <mergeCell ref="G61:L61"/>
    <mergeCell ref="M61:R61"/>
    <mergeCell ref="S61:X61"/>
    <mergeCell ref="A66:E66"/>
    <mergeCell ref="F66:I66"/>
    <mergeCell ref="J66:M66"/>
    <mergeCell ref="N66:Q66"/>
    <mergeCell ref="R66:U66"/>
    <mergeCell ref="V66:Y66"/>
    <mergeCell ref="A62:X62"/>
    <mergeCell ref="Y61:AD61"/>
    <mergeCell ref="F68:I68"/>
    <mergeCell ref="R68:U68"/>
    <mergeCell ref="C70:E70"/>
    <mergeCell ref="F70:I70"/>
    <mergeCell ref="R70:U70"/>
    <mergeCell ref="C69:E69"/>
    <mergeCell ref="F69:I69"/>
    <mergeCell ref="R69:U69"/>
    <mergeCell ref="E48:J48"/>
    <mergeCell ref="K48:P48"/>
    <mergeCell ref="A56:D56"/>
    <mergeCell ref="E56:J56"/>
    <mergeCell ref="K56:P56"/>
    <mergeCell ref="Q56:V56"/>
    <mergeCell ref="A54:D54"/>
    <mergeCell ref="E54:J54"/>
    <mergeCell ref="K54:P54"/>
    <mergeCell ref="Q54:V54"/>
    <mergeCell ref="A53:D53"/>
    <mergeCell ref="E53:J53"/>
    <mergeCell ref="K53:P53"/>
    <mergeCell ref="Q53:V53"/>
    <mergeCell ref="A49:J49"/>
    <mergeCell ref="K49:P49"/>
    <mergeCell ref="W3:AB3"/>
    <mergeCell ref="A21:J21"/>
    <mergeCell ref="B73:E73"/>
    <mergeCell ref="F73:I73"/>
    <mergeCell ref="J73:M73"/>
    <mergeCell ref="N73:Q73"/>
    <mergeCell ref="R73:U73"/>
    <mergeCell ref="K21:AB21"/>
    <mergeCell ref="K22:AB22"/>
    <mergeCell ref="K23:AB23"/>
    <mergeCell ref="K24:AB24"/>
    <mergeCell ref="K25:AB25"/>
    <mergeCell ref="K26:AB26"/>
    <mergeCell ref="K27:AB27"/>
    <mergeCell ref="A39:J39"/>
    <mergeCell ref="K39:P39"/>
    <mergeCell ref="A38:J38"/>
    <mergeCell ref="K38:P38"/>
    <mergeCell ref="A28:AB28"/>
    <mergeCell ref="C72:E72"/>
    <mergeCell ref="F72:I72"/>
    <mergeCell ref="K14:L14"/>
    <mergeCell ref="K15:L15"/>
    <mergeCell ref="K16:L16"/>
    <mergeCell ref="V73:Y73"/>
    <mergeCell ref="V74:Y74"/>
    <mergeCell ref="R72:U72"/>
    <mergeCell ref="C71:E71"/>
    <mergeCell ref="F71:I71"/>
    <mergeCell ref="R71:U71"/>
    <mergeCell ref="Q48:V48"/>
    <mergeCell ref="A45:D45"/>
    <mergeCell ref="E45:J45"/>
    <mergeCell ref="K45:P45"/>
    <mergeCell ref="A57:J57"/>
    <mergeCell ref="K57:P57"/>
    <mergeCell ref="Q57:V57"/>
    <mergeCell ref="W57:AB57"/>
    <mergeCell ref="A55:D55"/>
    <mergeCell ref="E55:J55"/>
    <mergeCell ref="K55:P55"/>
    <mergeCell ref="Q55:V55"/>
    <mergeCell ref="A67:A73"/>
    <mergeCell ref="B67:B72"/>
    <mergeCell ref="C67:E67"/>
    <mergeCell ref="F67:I67"/>
    <mergeCell ref="R67:U67"/>
    <mergeCell ref="C68:E68"/>
    <mergeCell ref="A31:J31"/>
    <mergeCell ref="A40:J40"/>
    <mergeCell ref="AR20:AT20"/>
    <mergeCell ref="AU27:AU29"/>
    <mergeCell ref="W48:AB48"/>
    <mergeCell ref="W49:AB49"/>
    <mergeCell ref="Q45:V45"/>
    <mergeCell ref="AI27:AN27"/>
    <mergeCell ref="AC21:AH21"/>
    <mergeCell ref="AI28:AN28"/>
    <mergeCell ref="AC22:AH22"/>
    <mergeCell ref="AC23:AH23"/>
    <mergeCell ref="AU20:AV20"/>
    <mergeCell ref="A46:D46"/>
    <mergeCell ref="E46:J46"/>
    <mergeCell ref="K46:P46"/>
    <mergeCell ref="Q46:V46"/>
    <mergeCell ref="Q49:V49"/>
    <mergeCell ref="A47:D47"/>
    <mergeCell ref="E47:J47"/>
    <mergeCell ref="K47:P47"/>
    <mergeCell ref="Q47:V47"/>
    <mergeCell ref="A48:D48"/>
    <mergeCell ref="AC14:AH14"/>
    <mergeCell ref="W56:AB56"/>
    <mergeCell ref="A52:D52"/>
    <mergeCell ref="E52:J52"/>
    <mergeCell ref="K52:P52"/>
    <mergeCell ref="Q52:V52"/>
    <mergeCell ref="AW45:AX45"/>
    <mergeCell ref="AW46:AX46"/>
    <mergeCell ref="AQ34:AT36"/>
    <mergeCell ref="AQ37:AQ41"/>
    <mergeCell ref="AW42:AX42"/>
    <mergeCell ref="AQ42:AQ46"/>
    <mergeCell ref="AW37:AX37"/>
    <mergeCell ref="AW38:AX38"/>
    <mergeCell ref="AW39:AX39"/>
    <mergeCell ref="AW40:AX40"/>
    <mergeCell ref="AW41:AX41"/>
    <mergeCell ref="AW43:AX43"/>
    <mergeCell ref="AW44:AX44"/>
    <mergeCell ref="AU34:AX34"/>
    <mergeCell ref="AU35:AX35"/>
    <mergeCell ref="AW36:AX36"/>
    <mergeCell ref="Q41:V41"/>
    <mergeCell ref="A41:J41"/>
  </mergeCells>
  <phoneticPr fontId="3"/>
  <conditionalFormatting sqref="AC28:AH28">
    <cfRule type="cellIs" dxfId="1" priority="2" operator="greaterThan">
      <formula>8500000</formula>
    </cfRule>
  </conditionalFormatting>
  <conditionalFormatting sqref="A32:J32">
    <cfRule type="expression" dxfId="0" priority="1">
      <formula>$AC$28&gt;8500000</formula>
    </cfRule>
  </conditionalFormatting>
  <dataValidations count="6">
    <dataValidation type="list" imeMode="hiragana" allowBlank="1" showInputMessage="1" showErrorMessage="1" sqref="K14:L17">
      <formula1>"平成,令和"</formula1>
    </dataValidation>
    <dataValidation type="whole" imeMode="halfAlpha" allowBlank="1" showInputMessage="1" showErrorMessage="1" error="1~31の数字を入力してください" sqref="M14:M17">
      <formula1>1</formula1>
      <formula2>31</formula2>
    </dataValidation>
    <dataValidation type="list" imeMode="halfAlpha" allowBlank="1" showInputMessage="1" showErrorMessage="1" sqref="O14:O17">
      <formula1>"1,2,3,4,5,6,7,8,9,10,11,12"</formula1>
    </dataValidation>
    <dataValidation type="whole" imeMode="off" operator="greaterThanOrEqual" allowBlank="1" showInputMessage="1" showErrorMessage="1" error="数字を入力してください。_x000a_負の数字は入力できません。" sqref="A61:L61 A10:D10 K45:V48 K37:P40 AC22:AH27 Q14:AH17 E4:V6 K53:V56">
      <formula1>0</formula1>
    </dataValidation>
    <dataValidation imeMode="hiragana" allowBlank="1" showInputMessage="1" showErrorMessage="1" sqref="A14:J17 A22:AB27 A37:J40 A45:J48 A53:J56"/>
    <dataValidation type="list" allowBlank="1" showInputMessage="1" showErrorMessage="1" sqref="K32:V32">
      <formula1>",自身が特別障害者,22歳以下の扶養親族がいる,扶養親族が特別障害者"</formula1>
    </dataValidation>
  </dataValidations>
  <hyperlinks>
    <hyperlink ref="AG1:AQ1" location="ガイド!W28" display="ガイドに戻る"/>
  </hyperlink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outlinePr showOutlineSymbols="0"/>
  </sheetPr>
  <dimension ref="A1:BI139"/>
  <sheetViews>
    <sheetView showGridLines="0" showOutlineSymbols="0" zoomScaleNormal="100" workbookViewId="0">
      <pane ySplit="1" topLeftCell="A2" activePane="bottomLeft" state="frozen"/>
      <selection activeCell="AE132" sqref="AE132:AI138"/>
      <selection pane="bottomLeft" activeCell="A4" sqref="A4:H4"/>
    </sheetView>
  </sheetViews>
  <sheetFormatPr defaultColWidth="3.625" defaultRowHeight="18.75"/>
  <cols>
    <col min="1" max="10" width="3.625" style="2" customWidth="1"/>
    <col min="11" max="11" width="5.5" style="2" customWidth="1"/>
    <col min="12" max="12" width="3.625" style="2" customWidth="1"/>
    <col min="13" max="13" width="4.5" style="2" customWidth="1"/>
    <col min="14" max="14" width="3.625" style="2" customWidth="1"/>
    <col min="15" max="15" width="5.375" style="2" customWidth="1"/>
    <col min="16" max="30" width="3.625" style="2" customWidth="1"/>
    <col min="31" max="31" width="3.75" style="2" hidden="1" customWidth="1"/>
    <col min="32" max="32" width="14.625" style="2" hidden="1" customWidth="1"/>
    <col min="33" max="33" width="13" style="2" hidden="1" customWidth="1"/>
    <col min="34" max="35" width="5.5" style="2" hidden="1" customWidth="1"/>
    <col min="36" max="36" width="6.875" style="2" hidden="1" customWidth="1"/>
    <col min="37" max="47" width="3.625" style="2" hidden="1" customWidth="1"/>
    <col min="48" max="54" width="10.625" style="2" hidden="1" customWidth="1"/>
    <col min="55" max="55" width="3.25" style="2" customWidth="1"/>
    <col min="56" max="59" width="3.5" style="2" customWidth="1"/>
    <col min="60" max="61" width="3.625" style="2" customWidth="1"/>
    <col min="62" max="16384" width="3.625" style="2"/>
  </cols>
  <sheetData>
    <row r="1" spans="1:35" ht="20.25" thickTop="1" thickBot="1">
      <c r="W1" s="971" t="s">
        <v>473</v>
      </c>
      <c r="X1" s="972"/>
      <c r="Y1" s="972"/>
      <c r="Z1" s="972"/>
      <c r="AA1" s="972"/>
      <c r="AB1" s="973"/>
    </row>
    <row r="2" spans="1:35" ht="17.25" customHeight="1" thickTop="1" thickBot="1">
      <c r="A2" s="52" t="s">
        <v>27</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6"/>
      <c r="AD2" s="1"/>
    </row>
    <row r="3" spans="1:35">
      <c r="A3" s="836" t="s">
        <v>75</v>
      </c>
      <c r="B3" s="837"/>
      <c r="C3" s="837"/>
      <c r="D3" s="837"/>
      <c r="E3" s="837"/>
      <c r="F3" s="837"/>
      <c r="G3" s="837"/>
      <c r="H3" s="837"/>
      <c r="I3" s="837" t="s">
        <v>76</v>
      </c>
      <c r="J3" s="837"/>
      <c r="K3" s="837"/>
      <c r="L3" s="837"/>
      <c r="M3" s="837"/>
      <c r="N3" s="837"/>
      <c r="O3" s="837"/>
      <c r="P3" s="867"/>
      <c r="Q3" s="53"/>
      <c r="R3" s="53"/>
      <c r="S3" s="61"/>
      <c r="T3" s="61"/>
      <c r="U3" s="61"/>
      <c r="V3" s="61"/>
      <c r="W3" s="61"/>
      <c r="X3" s="61"/>
      <c r="Y3" s="61"/>
      <c r="Z3" s="61"/>
      <c r="AA3" s="61"/>
      <c r="AB3" s="61"/>
      <c r="AC3" s="61"/>
      <c r="AD3" s="1"/>
      <c r="AE3" s="157" t="s">
        <v>436</v>
      </c>
      <c r="AF3" s="432" t="s">
        <v>703</v>
      </c>
      <c r="AH3" s="157"/>
      <c r="AI3" s="157"/>
    </row>
    <row r="4" spans="1:35" ht="17.25" customHeight="1">
      <c r="A4" s="892"/>
      <c r="B4" s="893"/>
      <c r="C4" s="893"/>
      <c r="D4" s="893"/>
      <c r="E4" s="893"/>
      <c r="F4" s="893"/>
      <c r="G4" s="893"/>
      <c r="H4" s="893"/>
      <c r="I4" s="665"/>
      <c r="J4" s="665"/>
      <c r="K4" s="665"/>
      <c r="L4" s="665"/>
      <c r="M4" s="665"/>
      <c r="N4" s="665"/>
      <c r="O4" s="665"/>
      <c r="P4" s="666"/>
      <c r="Q4" s="54"/>
      <c r="R4" s="53"/>
      <c r="S4" s="110"/>
      <c r="T4" s="111"/>
      <c r="U4" s="111"/>
      <c r="V4" s="111"/>
      <c r="W4" s="111"/>
      <c r="X4" s="111"/>
      <c r="Y4" s="111"/>
      <c r="Z4" s="111"/>
      <c r="AA4" s="111"/>
      <c r="AB4" s="111"/>
      <c r="AC4" s="111"/>
      <c r="AD4" s="1"/>
      <c r="AE4" s="170"/>
      <c r="AF4" s="434">
        <f>ガイド!I18</f>
        <v>2024</v>
      </c>
      <c r="AG4" s="2" t="s">
        <v>697</v>
      </c>
      <c r="AH4" s="170"/>
      <c r="AI4" s="170"/>
    </row>
    <row r="5" spans="1:35" ht="17.25" customHeight="1">
      <c r="A5" s="894"/>
      <c r="B5" s="895"/>
      <c r="C5" s="895"/>
      <c r="D5" s="895"/>
      <c r="E5" s="895"/>
      <c r="F5" s="895"/>
      <c r="G5" s="895"/>
      <c r="H5" s="896"/>
      <c r="I5" s="932"/>
      <c r="J5" s="933"/>
      <c r="K5" s="933"/>
      <c r="L5" s="933"/>
      <c r="M5" s="933"/>
      <c r="N5" s="933"/>
      <c r="O5" s="933"/>
      <c r="P5" s="934"/>
      <c r="Q5" s="54"/>
      <c r="R5" s="53"/>
      <c r="S5" s="110"/>
      <c r="T5" s="111"/>
      <c r="U5" s="111"/>
      <c r="V5" s="111"/>
      <c r="W5" s="111"/>
      <c r="X5" s="111"/>
      <c r="Y5" s="111"/>
      <c r="Z5" s="111"/>
      <c r="AA5" s="111"/>
      <c r="AB5" s="111"/>
      <c r="AC5" s="111"/>
      <c r="AD5" s="1"/>
      <c r="AF5" s="175"/>
    </row>
    <row r="6" spans="1:35" ht="17.25" customHeight="1">
      <c r="A6" s="894"/>
      <c r="B6" s="895"/>
      <c r="C6" s="895"/>
      <c r="D6" s="895"/>
      <c r="E6" s="895"/>
      <c r="F6" s="895"/>
      <c r="G6" s="895"/>
      <c r="H6" s="896"/>
      <c r="I6" s="932"/>
      <c r="J6" s="933"/>
      <c r="K6" s="933"/>
      <c r="L6" s="933"/>
      <c r="M6" s="933"/>
      <c r="N6" s="933"/>
      <c r="O6" s="933"/>
      <c r="P6" s="934"/>
      <c r="Q6" s="54"/>
      <c r="R6" s="53"/>
      <c r="S6" s="110"/>
      <c r="T6" s="111"/>
      <c r="U6" s="111"/>
      <c r="V6" s="111"/>
      <c r="W6" s="111"/>
      <c r="X6" s="111"/>
      <c r="Y6" s="111"/>
      <c r="Z6" s="111"/>
      <c r="AA6" s="111"/>
      <c r="AB6" s="111"/>
      <c r="AC6" s="111"/>
      <c r="AD6" s="1"/>
    </row>
    <row r="7" spans="1:35" ht="17.25" customHeight="1">
      <c r="A7" s="894"/>
      <c r="B7" s="895"/>
      <c r="C7" s="895"/>
      <c r="D7" s="895"/>
      <c r="E7" s="895"/>
      <c r="F7" s="895"/>
      <c r="G7" s="895"/>
      <c r="H7" s="896"/>
      <c r="I7" s="932"/>
      <c r="J7" s="933"/>
      <c r="K7" s="933"/>
      <c r="L7" s="933"/>
      <c r="M7" s="933"/>
      <c r="N7" s="933"/>
      <c r="O7" s="933"/>
      <c r="P7" s="934"/>
      <c r="Q7" s="54"/>
      <c r="R7" s="53"/>
      <c r="S7" s="110"/>
      <c r="T7" s="111"/>
      <c r="U7" s="111"/>
      <c r="V7" s="111"/>
      <c r="W7" s="111"/>
      <c r="X7" s="111"/>
      <c r="Y7" s="111"/>
      <c r="Z7" s="111"/>
      <c r="AA7" s="111"/>
      <c r="AB7" s="111"/>
      <c r="AC7" s="111"/>
      <c r="AD7" s="1"/>
    </row>
    <row r="8" spans="1:35" ht="17.25" customHeight="1">
      <c r="A8" s="892"/>
      <c r="B8" s="893"/>
      <c r="C8" s="893"/>
      <c r="D8" s="893"/>
      <c r="E8" s="893"/>
      <c r="F8" s="893"/>
      <c r="G8" s="893"/>
      <c r="H8" s="893"/>
      <c r="I8" s="665"/>
      <c r="J8" s="665"/>
      <c r="K8" s="665"/>
      <c r="L8" s="665"/>
      <c r="M8" s="665"/>
      <c r="N8" s="665"/>
      <c r="O8" s="665"/>
      <c r="P8" s="666"/>
      <c r="Q8" s="54"/>
      <c r="R8" s="53"/>
      <c r="S8" s="61"/>
      <c r="T8" s="111"/>
      <c r="U8" s="111"/>
      <c r="V8" s="111"/>
      <c r="W8" s="111"/>
      <c r="X8" s="111"/>
      <c r="Y8" s="111"/>
      <c r="Z8" s="111"/>
      <c r="AA8" s="111"/>
      <c r="AB8" s="111"/>
      <c r="AC8" s="111"/>
      <c r="AD8" s="1"/>
    </row>
    <row r="9" spans="1:35" ht="19.5" thickBot="1">
      <c r="A9" s="876"/>
      <c r="B9" s="877"/>
      <c r="C9" s="877"/>
      <c r="D9" s="877"/>
      <c r="E9" s="877"/>
      <c r="F9" s="877"/>
      <c r="G9" s="877"/>
      <c r="H9" s="877"/>
      <c r="I9" s="684"/>
      <c r="J9" s="684"/>
      <c r="K9" s="684"/>
      <c r="L9" s="684"/>
      <c r="M9" s="684"/>
      <c r="N9" s="684"/>
      <c r="O9" s="684"/>
      <c r="P9" s="825"/>
      <c r="Q9" s="54"/>
      <c r="R9" s="53"/>
      <c r="S9" s="61"/>
      <c r="T9" s="111"/>
      <c r="U9" s="111"/>
      <c r="V9" s="111"/>
      <c r="W9" s="111"/>
      <c r="X9" s="111"/>
      <c r="Y9" s="111"/>
      <c r="Z9" s="111"/>
      <c r="AA9" s="111"/>
      <c r="AB9" s="111"/>
      <c r="AC9" s="111"/>
      <c r="AD9" s="1"/>
    </row>
    <row r="10" spans="1:35" ht="20.25" thickTop="1" thickBot="1">
      <c r="A10" s="920" t="s">
        <v>65</v>
      </c>
      <c r="B10" s="799"/>
      <c r="C10" s="799"/>
      <c r="D10" s="799"/>
      <c r="E10" s="799"/>
      <c r="F10" s="799"/>
      <c r="G10" s="799"/>
      <c r="H10" s="799"/>
      <c r="I10" s="846">
        <f>SUM($I$4:$P$9)</f>
        <v>0</v>
      </c>
      <c r="J10" s="846"/>
      <c r="K10" s="846"/>
      <c r="L10" s="846"/>
      <c r="M10" s="846"/>
      <c r="N10" s="846"/>
      <c r="O10" s="846"/>
      <c r="P10" s="847"/>
      <c r="Q10" s="54"/>
      <c r="R10" s="53"/>
      <c r="S10" s="61"/>
      <c r="T10" s="176"/>
      <c r="U10" s="176"/>
      <c r="V10" s="176"/>
      <c r="W10" s="176"/>
      <c r="X10" s="176"/>
      <c r="Y10" s="176"/>
      <c r="Z10" s="176"/>
      <c r="AA10" s="176"/>
      <c r="AB10" s="176"/>
      <c r="AC10" s="176"/>
      <c r="AD10" s="1"/>
    </row>
    <row r="11" spans="1:35" ht="13.5" customHeight="1">
      <c r="A11" s="53"/>
      <c r="B11" s="53"/>
      <c r="C11" s="53"/>
      <c r="D11" s="53"/>
      <c r="E11" s="53"/>
      <c r="F11" s="53"/>
      <c r="G11" s="53"/>
      <c r="H11" s="53"/>
      <c r="I11" s="53"/>
      <c r="J11" s="53"/>
      <c r="K11" s="53"/>
      <c r="L11" s="53"/>
      <c r="M11" s="53"/>
      <c r="N11" s="53"/>
      <c r="O11" s="53"/>
      <c r="P11" s="53"/>
      <c r="Q11" s="54"/>
      <c r="R11" s="53"/>
      <c r="S11" s="61"/>
      <c r="T11" s="176"/>
      <c r="U11" s="176"/>
      <c r="V11" s="176"/>
      <c r="W11" s="176"/>
      <c r="X11" s="176"/>
      <c r="Y11" s="176"/>
      <c r="Z11" s="176"/>
      <c r="AA11" s="176"/>
      <c r="AB11" s="176"/>
      <c r="AC11" s="176"/>
      <c r="AD11" s="1"/>
    </row>
    <row r="12" spans="1:35" ht="19.5" thickBot="1">
      <c r="A12" s="52" t="s">
        <v>77</v>
      </c>
      <c r="B12" s="53"/>
      <c r="C12" s="53"/>
      <c r="D12" s="53"/>
      <c r="E12" s="53"/>
      <c r="F12" s="53"/>
      <c r="G12" s="53"/>
      <c r="H12" s="53"/>
      <c r="I12" s="53"/>
      <c r="J12" s="53"/>
      <c r="K12" s="53"/>
      <c r="L12" s="53"/>
      <c r="M12" s="53"/>
      <c r="N12" s="53"/>
      <c r="O12" s="53"/>
      <c r="P12" s="53"/>
      <c r="Q12" s="54"/>
      <c r="R12" s="53"/>
      <c r="S12" s="61"/>
      <c r="T12" s="176"/>
      <c r="U12" s="176"/>
      <c r="V12" s="176"/>
      <c r="W12" s="176"/>
      <c r="X12" s="176"/>
      <c r="Y12" s="176"/>
      <c r="Z12" s="176"/>
      <c r="AA12" s="176"/>
      <c r="AB12" s="176"/>
      <c r="AC12" s="176"/>
      <c r="AD12" s="1"/>
    </row>
    <row r="13" spans="1:35">
      <c r="A13" s="836" t="s">
        <v>79</v>
      </c>
      <c r="B13" s="837"/>
      <c r="C13" s="837"/>
      <c r="D13" s="837"/>
      <c r="E13" s="837"/>
      <c r="F13" s="837"/>
      <c r="G13" s="837"/>
      <c r="H13" s="837"/>
      <c r="I13" s="837" t="s">
        <v>80</v>
      </c>
      <c r="J13" s="837"/>
      <c r="K13" s="837"/>
      <c r="L13" s="837"/>
      <c r="M13" s="837"/>
      <c r="N13" s="837"/>
      <c r="O13" s="837"/>
      <c r="P13" s="867"/>
      <c r="Q13" s="54"/>
      <c r="R13" s="53"/>
      <c r="S13" s="61"/>
      <c r="T13" s="105"/>
      <c r="U13" s="177"/>
      <c r="V13" s="177"/>
      <c r="W13" s="177"/>
      <c r="X13" s="177"/>
      <c r="Y13" s="112"/>
      <c r="Z13" s="178"/>
      <c r="AA13" s="178"/>
      <c r="AB13" s="178"/>
      <c r="AC13" s="178"/>
      <c r="AD13" s="1"/>
    </row>
    <row r="14" spans="1:35" ht="18" customHeight="1">
      <c r="A14" s="892"/>
      <c r="B14" s="893"/>
      <c r="C14" s="893"/>
      <c r="D14" s="893"/>
      <c r="E14" s="893"/>
      <c r="F14" s="893"/>
      <c r="G14" s="893"/>
      <c r="H14" s="893"/>
      <c r="I14" s="665"/>
      <c r="J14" s="665"/>
      <c r="K14" s="665"/>
      <c r="L14" s="665"/>
      <c r="M14" s="665"/>
      <c r="N14" s="665"/>
      <c r="O14" s="665"/>
      <c r="P14" s="666"/>
      <c r="Q14" s="54"/>
      <c r="R14" s="53"/>
      <c r="S14" s="61"/>
      <c r="T14" s="179"/>
      <c r="U14" s="180"/>
      <c r="V14" s="180"/>
      <c r="W14" s="180"/>
      <c r="X14" s="180"/>
      <c r="Y14" s="179"/>
      <c r="Z14" s="180"/>
      <c r="AA14" s="180"/>
      <c r="AB14" s="180"/>
      <c r="AC14" s="180"/>
      <c r="AD14" s="1"/>
    </row>
    <row r="15" spans="1:35" ht="18" customHeight="1" thickBot="1">
      <c r="A15" s="920" t="s">
        <v>65</v>
      </c>
      <c r="B15" s="799"/>
      <c r="C15" s="799"/>
      <c r="D15" s="799"/>
      <c r="E15" s="799"/>
      <c r="F15" s="799"/>
      <c r="G15" s="799"/>
      <c r="H15" s="799"/>
      <c r="I15" s="846">
        <f>SUM($I$14:$P$14)</f>
        <v>0</v>
      </c>
      <c r="J15" s="846"/>
      <c r="K15" s="846"/>
      <c r="L15" s="846"/>
      <c r="M15" s="846"/>
      <c r="N15" s="846"/>
      <c r="O15" s="846"/>
      <c r="P15" s="847"/>
      <c r="Q15" s="54"/>
      <c r="R15" s="53"/>
      <c r="S15" s="61"/>
      <c r="T15" s="181"/>
      <c r="U15" s="181"/>
      <c r="V15" s="181"/>
      <c r="W15" s="181"/>
      <c r="X15" s="181"/>
      <c r="Y15" s="181"/>
      <c r="Z15" s="181"/>
      <c r="AA15" s="181"/>
      <c r="AB15" s="181"/>
      <c r="AC15" s="61"/>
      <c r="AD15" s="1"/>
    </row>
    <row r="16" spans="1:35" ht="18" customHeight="1">
      <c r="A16" s="55"/>
      <c r="B16" s="55"/>
      <c r="C16" s="55"/>
      <c r="D16" s="55"/>
      <c r="E16" s="55"/>
      <c r="F16" s="55"/>
      <c r="G16" s="55"/>
      <c r="H16" s="55"/>
      <c r="I16" s="156"/>
      <c r="J16" s="156"/>
      <c r="K16" s="156"/>
      <c r="L16" s="156"/>
      <c r="M16" s="156"/>
      <c r="N16" s="156"/>
      <c r="O16" s="156"/>
      <c r="P16" s="156"/>
      <c r="Q16" s="53"/>
      <c r="R16" s="53"/>
      <c r="S16" s="61"/>
      <c r="T16" s="113"/>
      <c r="U16" s="61"/>
      <c r="V16" s="61"/>
      <c r="W16" s="61"/>
      <c r="X16" s="61"/>
      <c r="Y16" s="61"/>
      <c r="Z16" s="61"/>
      <c r="AA16" s="61"/>
      <c r="AB16" s="61"/>
      <c r="AC16" s="61"/>
      <c r="AD16" s="1"/>
    </row>
    <row r="17" spans="1:48" ht="19.5" thickBot="1">
      <c r="A17" s="52" t="s">
        <v>204</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181"/>
      <c r="AD17" s="1"/>
    </row>
    <row r="18" spans="1:48">
      <c r="A18" s="836" t="s">
        <v>82</v>
      </c>
      <c r="B18" s="837"/>
      <c r="C18" s="837"/>
      <c r="D18" s="837"/>
      <c r="E18" s="837"/>
      <c r="F18" s="837"/>
      <c r="G18" s="837"/>
      <c r="H18" s="837"/>
      <c r="I18" s="837" t="s">
        <v>83</v>
      </c>
      <c r="J18" s="837"/>
      <c r="K18" s="837"/>
      <c r="L18" s="837"/>
      <c r="M18" s="837"/>
      <c r="N18" s="837"/>
      <c r="O18" s="837"/>
      <c r="P18" s="837"/>
      <c r="Q18" s="809" t="s">
        <v>84</v>
      </c>
      <c r="R18" s="807"/>
      <c r="S18" s="807"/>
      <c r="T18" s="807"/>
      <c r="U18" s="807"/>
      <c r="V18" s="807"/>
      <c r="W18" s="807"/>
      <c r="X18" s="810"/>
      <c r="Y18" s="55"/>
      <c r="Z18" s="55"/>
      <c r="AA18" s="55"/>
      <c r="AB18" s="55"/>
      <c r="AC18" s="61"/>
      <c r="AD18" s="1"/>
    </row>
    <row r="19" spans="1:48" ht="17.25" customHeight="1" thickBot="1">
      <c r="A19" s="860"/>
      <c r="B19" s="861"/>
      <c r="C19" s="861"/>
      <c r="D19" s="861"/>
      <c r="E19" s="861"/>
      <c r="F19" s="861"/>
      <c r="G19" s="861"/>
      <c r="H19" s="861"/>
      <c r="I19" s="911"/>
      <c r="J19" s="911"/>
      <c r="K19" s="911"/>
      <c r="L19" s="911"/>
      <c r="M19" s="911"/>
      <c r="N19" s="911"/>
      <c r="O19" s="911"/>
      <c r="P19" s="911"/>
      <c r="Q19" s="912"/>
      <c r="R19" s="912"/>
      <c r="S19" s="912"/>
      <c r="T19" s="912"/>
      <c r="U19" s="912"/>
      <c r="V19" s="912"/>
      <c r="W19" s="912"/>
      <c r="X19" s="913"/>
      <c r="Y19" s="156"/>
      <c r="Z19" s="156"/>
      <c r="AA19" s="156"/>
      <c r="AB19" s="156"/>
      <c r="AC19" s="56"/>
      <c r="AD19" s="1"/>
    </row>
    <row r="20" spans="1:48">
      <c r="A20" s="139"/>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53"/>
      <c r="Z20" s="53"/>
      <c r="AA20" s="53"/>
      <c r="AB20" s="53"/>
      <c r="AC20" s="55"/>
      <c r="AD20" s="1"/>
    </row>
    <row r="21" spans="1:48" ht="19.5" thickBot="1">
      <c r="A21" s="107" t="s">
        <v>205</v>
      </c>
      <c r="B21" s="57"/>
      <c r="C21" s="57"/>
      <c r="D21" s="57"/>
      <c r="E21" s="57"/>
      <c r="F21" s="57"/>
      <c r="G21" s="57"/>
      <c r="H21" s="57"/>
      <c r="I21" s="57"/>
      <c r="J21" s="57"/>
      <c r="K21" s="57"/>
      <c r="L21" s="57"/>
      <c r="M21" s="57"/>
      <c r="N21" s="57"/>
      <c r="O21" s="57"/>
      <c r="P21" s="57"/>
      <c r="Q21" s="53"/>
      <c r="R21" s="53"/>
      <c r="S21" s="53"/>
      <c r="T21" s="53"/>
      <c r="U21" s="53"/>
      <c r="V21" s="53"/>
      <c r="W21" s="53"/>
      <c r="X21" s="53"/>
      <c r="Y21" s="53"/>
      <c r="Z21" s="53"/>
      <c r="AA21" s="53"/>
      <c r="AB21" s="53"/>
      <c r="AC21" s="156"/>
      <c r="AD21" s="1"/>
    </row>
    <row r="22" spans="1:48">
      <c r="A22" s="836" t="s">
        <v>82</v>
      </c>
      <c r="B22" s="837"/>
      <c r="C22" s="837"/>
      <c r="D22" s="837"/>
      <c r="E22" s="837"/>
      <c r="F22" s="837"/>
      <c r="G22" s="837"/>
      <c r="H22" s="837"/>
      <c r="I22" s="837" t="s">
        <v>83</v>
      </c>
      <c r="J22" s="837"/>
      <c r="K22" s="837"/>
      <c r="L22" s="837"/>
      <c r="M22" s="837"/>
      <c r="N22" s="837"/>
      <c r="O22" s="837"/>
      <c r="P22" s="867"/>
      <c r="Q22" s="55"/>
      <c r="R22" s="55"/>
      <c r="S22" s="836" t="s">
        <v>85</v>
      </c>
      <c r="T22" s="921"/>
      <c r="U22" s="921"/>
      <c r="V22" s="921"/>
      <c r="W22" s="921"/>
      <c r="X22" s="921"/>
      <c r="Y22" s="922"/>
      <c r="Z22" s="56"/>
      <c r="AA22" s="182"/>
      <c r="AB22" s="182"/>
      <c r="AC22" s="56"/>
      <c r="AD22" s="1"/>
    </row>
    <row r="23" spans="1:48" ht="19.5" thickBot="1">
      <c r="A23" s="860"/>
      <c r="B23" s="861"/>
      <c r="C23" s="861"/>
      <c r="D23" s="861"/>
      <c r="E23" s="861"/>
      <c r="F23" s="861"/>
      <c r="G23" s="861"/>
      <c r="H23" s="861"/>
      <c r="I23" s="861"/>
      <c r="J23" s="861"/>
      <c r="K23" s="861"/>
      <c r="L23" s="861"/>
      <c r="M23" s="861"/>
      <c r="N23" s="861"/>
      <c r="O23" s="861"/>
      <c r="P23" s="914"/>
      <c r="Q23" s="156"/>
      <c r="R23" s="156"/>
      <c r="S23" s="923">
        <f>AU27</f>
        <v>0</v>
      </c>
      <c r="T23" s="924"/>
      <c r="U23" s="924"/>
      <c r="V23" s="924"/>
      <c r="W23" s="924"/>
      <c r="X23" s="924"/>
      <c r="Y23" s="925"/>
      <c r="Z23" s="114"/>
      <c r="AA23" s="181"/>
      <c r="AB23" s="181"/>
      <c r="AC23" s="56"/>
      <c r="AD23" s="1"/>
    </row>
    <row r="24" spans="1:48">
      <c r="A24" s="139"/>
      <c r="B24" s="139"/>
      <c r="C24" s="139"/>
      <c r="D24" s="139"/>
      <c r="E24" s="139"/>
      <c r="F24" s="139"/>
      <c r="G24" s="139"/>
      <c r="H24" s="139"/>
      <c r="I24" s="139"/>
      <c r="J24" s="139"/>
      <c r="K24" s="139"/>
      <c r="L24" s="139"/>
      <c r="M24" s="139"/>
      <c r="N24" s="139"/>
      <c r="O24" s="139"/>
      <c r="P24" s="139"/>
      <c r="Q24" s="58"/>
      <c r="R24" s="156"/>
      <c r="S24" s="156"/>
      <c r="T24" s="156"/>
      <c r="U24" s="156"/>
      <c r="V24" s="156"/>
      <c r="W24" s="156"/>
      <c r="X24" s="156"/>
      <c r="Y24" s="53"/>
      <c r="Z24" s="53"/>
      <c r="AA24" s="53"/>
      <c r="AB24" s="53"/>
      <c r="AC24" s="182"/>
      <c r="AD24" s="1"/>
      <c r="AF24" s="10"/>
    </row>
    <row r="25" spans="1:48">
      <c r="A25" s="57"/>
      <c r="B25" s="57"/>
      <c r="C25" s="57"/>
      <c r="D25" s="57"/>
      <c r="E25" s="57"/>
      <c r="F25" s="57"/>
      <c r="G25" s="57"/>
      <c r="H25" s="57"/>
      <c r="I25" s="57"/>
      <c r="J25" s="57"/>
      <c r="K25" s="57"/>
      <c r="L25" s="57"/>
      <c r="M25" s="57"/>
      <c r="N25" s="57"/>
      <c r="O25" s="57"/>
      <c r="P25" s="57"/>
      <c r="Q25" s="53"/>
      <c r="R25" s="53"/>
      <c r="S25" s="53"/>
      <c r="T25" s="53"/>
      <c r="U25" s="53"/>
      <c r="V25" s="53"/>
      <c r="W25" s="53"/>
      <c r="X25" s="53"/>
      <c r="Y25" s="53"/>
      <c r="Z25" s="53"/>
      <c r="AA25" s="53"/>
      <c r="AB25" s="53"/>
      <c r="AC25" s="181"/>
      <c r="AD25" s="1"/>
      <c r="AF25" s="116" t="s">
        <v>345</v>
      </c>
      <c r="AG25" s="821">
        <f>ROUNDUP(IF($A$19&lt;12001,$A$19,IF($A$19&lt;32001,$A$19/2+6000,IF($A$19/4+14000&lt;28001,$A$19/4+14000,28000))),0)</f>
        <v>0</v>
      </c>
      <c r="AH25" s="821"/>
      <c r="AI25" s="821"/>
      <c r="AJ25" s="821"/>
      <c r="AK25" s="824" t="s">
        <v>346</v>
      </c>
      <c r="AL25" s="824"/>
      <c r="AM25" s="824"/>
      <c r="AN25" s="821">
        <f>ROUNDUP(IF($A$23&lt;15001,$A$23,IF($A$23&lt;40001,$A$23/2+7500,IF($A$23/4+17500&gt;35000,35000,$A$23/4+17500))),0)</f>
        <v>0</v>
      </c>
      <c r="AO25" s="821"/>
      <c r="AP25" s="821"/>
      <c r="AQ25" s="821"/>
      <c r="AR25" s="824" t="s">
        <v>347</v>
      </c>
      <c r="AS25" s="824"/>
      <c r="AT25" s="824"/>
      <c r="AU25" s="821">
        <f>IF(IF($AG$25+$AN$25&gt;28000,28000,$AG$25+$AN$25)&lt;$AN$25,$AN$25,IF($AG$25+$AN$25&gt;28000,28000,$AG$25+$AN$25))</f>
        <v>0</v>
      </c>
      <c r="AV25" s="821"/>
    </row>
    <row r="26" spans="1:48" ht="19.5" thickBot="1">
      <c r="A26" s="52" t="s">
        <v>33</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6"/>
      <c r="AD26" s="1"/>
      <c r="AF26" s="160" t="s">
        <v>342</v>
      </c>
      <c r="AG26" s="821">
        <f>ROUNDUP(IF($I$19&lt;12001,$I$19,IF($I$19&lt;32001,$I$19/2+6000,IF($I$19/4+14000&lt;28001,$I$19/4+14000,28000))),0)</f>
        <v>0</v>
      </c>
      <c r="AH26" s="821"/>
      <c r="AI26" s="821"/>
      <c r="AJ26" s="821"/>
      <c r="AK26" s="824" t="s">
        <v>344</v>
      </c>
      <c r="AL26" s="824"/>
      <c r="AM26" s="824"/>
      <c r="AN26" s="821">
        <f>ROUNDUP(IF($I$23&lt;15001,$I$23,IF($I$23&lt;40001,$I$23/2+7500,IF($I$23/4+17500&gt;35000,35000,$I$23/4+17500))),0)</f>
        <v>0</v>
      </c>
      <c r="AO26" s="821"/>
      <c r="AP26" s="821"/>
      <c r="AQ26" s="821"/>
      <c r="AR26" s="835" t="s">
        <v>348</v>
      </c>
      <c r="AS26" s="835"/>
      <c r="AT26" s="835"/>
      <c r="AU26" s="826">
        <f>IF(IF($AG$26+$AN$26&gt;28000,28000,$AG$26+$AN$26)&lt;$AN$26,$AN$26,IF($AG$26+$AN$26&gt;28000,28000,$AG$26+$AN$26))</f>
        <v>0</v>
      </c>
      <c r="AV26" s="826"/>
    </row>
    <row r="27" spans="1:48" ht="19.5" thickBot="1">
      <c r="A27" s="836" t="s">
        <v>86</v>
      </c>
      <c r="B27" s="837"/>
      <c r="C27" s="837"/>
      <c r="D27" s="837"/>
      <c r="E27" s="837"/>
      <c r="F27" s="837"/>
      <c r="G27" s="837"/>
      <c r="H27" s="837"/>
      <c r="I27" s="837" t="s">
        <v>87</v>
      </c>
      <c r="J27" s="837"/>
      <c r="K27" s="837"/>
      <c r="L27" s="837"/>
      <c r="M27" s="837"/>
      <c r="N27" s="837"/>
      <c r="O27" s="837"/>
      <c r="P27" s="867"/>
      <c r="Q27" s="56"/>
      <c r="R27" s="56"/>
      <c r="S27" s="926" t="s">
        <v>341</v>
      </c>
      <c r="T27" s="927"/>
      <c r="U27" s="927"/>
      <c r="V27" s="927"/>
      <c r="W27" s="927"/>
      <c r="X27" s="927"/>
      <c r="Y27" s="928"/>
      <c r="Z27" s="53"/>
      <c r="AA27" s="53"/>
      <c r="AB27" s="53"/>
      <c r="AC27" s="56"/>
      <c r="AD27" s="1"/>
      <c r="AF27" s="159" t="s">
        <v>343</v>
      </c>
      <c r="AG27" s="821">
        <f>ROUNDUP(IF($Q$19&lt;12001,$Q$19,IF($Q$19&lt;32001,$Q$19/2+6000,IF($Q$19/4+14000&lt;28001,$Q$19/4+14000,28000))),0)</f>
        <v>0</v>
      </c>
      <c r="AH27" s="821"/>
      <c r="AI27" s="821"/>
      <c r="AJ27" s="821"/>
      <c r="AK27" s="834"/>
      <c r="AL27" s="834"/>
      <c r="AM27" s="834"/>
      <c r="AN27" s="827"/>
      <c r="AO27" s="827"/>
      <c r="AP27" s="827"/>
      <c r="AQ27" s="828"/>
      <c r="AR27" s="832" t="s">
        <v>380</v>
      </c>
      <c r="AS27" s="833"/>
      <c r="AT27" s="833"/>
      <c r="AU27" s="829">
        <f>IF($AU$25+$AU$26+$AG$27&gt;70000,70000,$AU$25+$AU$26+$AG$27)</f>
        <v>0</v>
      </c>
      <c r="AV27" s="830"/>
    </row>
    <row r="28" spans="1:48" ht="19.5" thickBot="1">
      <c r="A28" s="860"/>
      <c r="B28" s="861"/>
      <c r="C28" s="861"/>
      <c r="D28" s="861"/>
      <c r="E28" s="861"/>
      <c r="F28" s="861"/>
      <c r="G28" s="861"/>
      <c r="H28" s="861"/>
      <c r="I28" s="861"/>
      <c r="J28" s="861"/>
      <c r="K28" s="861"/>
      <c r="L28" s="861"/>
      <c r="M28" s="861"/>
      <c r="N28" s="861"/>
      <c r="O28" s="861"/>
      <c r="P28" s="914"/>
      <c r="Q28" s="115"/>
      <c r="R28" s="115"/>
      <c r="S28" s="929">
        <f>$AN$30</f>
        <v>0</v>
      </c>
      <c r="T28" s="930"/>
      <c r="U28" s="930"/>
      <c r="V28" s="930"/>
      <c r="W28" s="930"/>
      <c r="X28" s="930"/>
      <c r="Y28" s="931"/>
      <c r="Z28" s="53"/>
      <c r="AA28" s="53"/>
      <c r="AB28" s="53"/>
      <c r="AC28" s="56"/>
      <c r="AD28" s="9"/>
    </row>
    <row r="29" spans="1:48" ht="19.5" thickBot="1">
      <c r="A29" s="114"/>
      <c r="B29" s="114"/>
      <c r="C29" s="114"/>
      <c r="D29" s="114"/>
      <c r="E29" s="114"/>
      <c r="F29" s="114"/>
      <c r="G29" s="114"/>
      <c r="H29" s="114"/>
      <c r="I29" s="114"/>
      <c r="J29" s="114"/>
      <c r="K29" s="114"/>
      <c r="L29" s="114"/>
      <c r="M29" s="114"/>
      <c r="N29" s="114"/>
      <c r="O29" s="114"/>
      <c r="P29" s="114"/>
      <c r="Q29" s="58"/>
      <c r="R29" s="156"/>
      <c r="S29" s="156"/>
      <c r="T29" s="156"/>
      <c r="U29" s="156"/>
      <c r="V29" s="156"/>
      <c r="W29" s="156"/>
      <c r="X29" s="156"/>
      <c r="Y29" s="53"/>
      <c r="Z29" s="53"/>
      <c r="AA29" s="53"/>
      <c r="AB29" s="53"/>
      <c r="AC29" s="56"/>
      <c r="AD29" s="1"/>
      <c r="AF29" s="160" t="s">
        <v>349</v>
      </c>
      <c r="AG29" s="821">
        <f>IF($A$28/2&gt;25000,25000,$A$28/2)</f>
        <v>0</v>
      </c>
      <c r="AH29" s="821"/>
      <c r="AI29" s="821"/>
      <c r="AJ29" s="821"/>
    </row>
    <row r="30" spans="1:48" ht="19.5" thickBot="1">
      <c r="A30" s="52" t="s">
        <v>357</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6"/>
      <c r="AD30" s="1"/>
      <c r="AF30" s="160" t="s">
        <v>350</v>
      </c>
      <c r="AG30" s="821">
        <f>IF($I$28&lt;5001,$I$28,IF($I$28/2+2500&gt;10000,10000,$I$28/2+2500))</f>
        <v>0</v>
      </c>
      <c r="AH30" s="821"/>
      <c r="AI30" s="821"/>
      <c r="AJ30" s="831"/>
      <c r="AK30" s="832" t="s">
        <v>379</v>
      </c>
      <c r="AL30" s="833"/>
      <c r="AM30" s="833"/>
      <c r="AN30" s="829">
        <f>IF($AG$29+$AG$30&gt;25000,25000,$AG$29+$AG$30)</f>
        <v>0</v>
      </c>
      <c r="AO30" s="829"/>
      <c r="AP30" s="829"/>
      <c r="AQ30" s="830"/>
    </row>
    <row r="31" spans="1:48">
      <c r="A31" s="836" t="s">
        <v>358</v>
      </c>
      <c r="B31" s="837"/>
      <c r="C31" s="837"/>
      <c r="D31" s="837"/>
      <c r="E31" s="837" t="s">
        <v>357</v>
      </c>
      <c r="F31" s="837"/>
      <c r="G31" s="837"/>
      <c r="H31" s="837"/>
      <c r="I31" s="837"/>
      <c r="J31" s="837"/>
      <c r="K31" s="837"/>
      <c r="L31" s="867"/>
      <c r="M31" s="53"/>
      <c r="N31" s="53"/>
      <c r="O31" s="53"/>
      <c r="P31" s="53"/>
      <c r="Q31" s="53"/>
      <c r="R31" s="53"/>
      <c r="S31" s="53"/>
      <c r="T31" s="53"/>
      <c r="U31" s="53"/>
      <c r="V31" s="53"/>
      <c r="W31" s="53"/>
      <c r="X31" s="53"/>
      <c r="Y31" s="53"/>
      <c r="Z31" s="53"/>
      <c r="AA31" s="53"/>
      <c r="AB31" s="53"/>
      <c r="AC31" s="56"/>
      <c r="AD31" s="1"/>
    </row>
    <row r="32" spans="1:48" ht="19.5" thickBot="1">
      <c r="A32" s="915"/>
      <c r="B32" s="916"/>
      <c r="C32" s="916"/>
      <c r="D32" s="916"/>
      <c r="E32" s="869">
        <f>IF(A32="該当",300000,0)</f>
        <v>0</v>
      </c>
      <c r="F32" s="869"/>
      <c r="G32" s="869"/>
      <c r="H32" s="869"/>
      <c r="I32" s="869"/>
      <c r="J32" s="869"/>
      <c r="K32" s="869"/>
      <c r="L32" s="870"/>
      <c r="M32" s="59"/>
      <c r="N32" s="53"/>
      <c r="O32" s="53"/>
      <c r="P32" s="53"/>
      <c r="Q32" s="53"/>
      <c r="R32" s="53"/>
      <c r="S32" s="53"/>
      <c r="T32" s="53"/>
      <c r="U32" s="53"/>
      <c r="V32" s="53"/>
      <c r="W32" s="53"/>
      <c r="X32" s="53"/>
      <c r="Y32" s="53"/>
      <c r="Z32" s="53"/>
      <c r="AA32" s="53"/>
      <c r="AB32" s="53"/>
      <c r="AC32" s="56"/>
      <c r="AD32" s="1"/>
    </row>
    <row r="33" spans="1:52">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6"/>
      <c r="AD33" s="1"/>
    </row>
    <row r="34" spans="1:52" ht="19.5" thickBot="1">
      <c r="A34" s="52" t="s">
        <v>352</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6"/>
      <c r="AD34" s="1"/>
      <c r="AG34" s="919" t="s">
        <v>360</v>
      </c>
      <c r="AH34" s="919"/>
      <c r="AI34" s="919"/>
      <c r="AJ34" s="117" t="s">
        <v>422</v>
      </c>
      <c r="AK34" s="1"/>
      <c r="AL34" s="820" t="s">
        <v>367</v>
      </c>
      <c r="AM34" s="820"/>
      <c r="AN34" s="820"/>
      <c r="AO34" s="117" t="s">
        <v>423</v>
      </c>
      <c r="AP34" s="820" t="s">
        <v>375</v>
      </c>
      <c r="AQ34" s="820"/>
      <c r="AR34" s="1"/>
      <c r="AT34" s="942" t="s">
        <v>366</v>
      </c>
      <c r="AU34" s="943"/>
      <c r="AV34" s="943"/>
      <c r="AW34" s="944"/>
      <c r="AX34" s="942">
        <f>IFERROR(VLOOKUP($A$36,$AG$35:$AJ$39,4,0),0)</f>
        <v>0</v>
      </c>
      <c r="AY34" s="944"/>
    </row>
    <row r="35" spans="1:52" ht="19.5" customHeight="1">
      <c r="A35" s="836" t="s">
        <v>351</v>
      </c>
      <c r="B35" s="837"/>
      <c r="C35" s="837"/>
      <c r="D35" s="837"/>
      <c r="E35" s="837" t="s">
        <v>352</v>
      </c>
      <c r="F35" s="837"/>
      <c r="G35" s="837"/>
      <c r="H35" s="837"/>
      <c r="I35" s="837"/>
      <c r="J35" s="837"/>
      <c r="K35" s="837"/>
      <c r="L35" s="867"/>
      <c r="M35" s="53"/>
      <c r="N35" s="53"/>
      <c r="O35" s="53"/>
      <c r="P35" s="53"/>
      <c r="Q35" s="53"/>
      <c r="R35" s="53"/>
      <c r="S35" s="53"/>
      <c r="T35" s="53"/>
      <c r="U35" s="53"/>
      <c r="V35" s="53"/>
      <c r="W35" s="53"/>
      <c r="X35" s="53"/>
      <c r="Y35" s="53"/>
      <c r="Z35" s="53"/>
      <c r="AA35" s="53"/>
      <c r="AB35" s="53"/>
      <c r="AC35" s="56"/>
      <c r="AD35" s="1"/>
      <c r="AG35" s="919" t="s">
        <v>361</v>
      </c>
      <c r="AH35" s="919"/>
      <c r="AI35" s="919"/>
      <c r="AJ35" s="117">
        <v>0</v>
      </c>
      <c r="AK35" s="1"/>
      <c r="AL35" s="820" t="s">
        <v>368</v>
      </c>
      <c r="AM35" s="820"/>
      <c r="AN35" s="820"/>
      <c r="AO35" s="119">
        <v>1</v>
      </c>
      <c r="AP35" s="820">
        <f t="shared" ref="AP35:AP41" si="0">COUNTIF($S$61:$T$68,AL35)</f>
        <v>0</v>
      </c>
      <c r="AQ35" s="820"/>
      <c r="AR35" s="118"/>
      <c r="AT35" s="942" t="s">
        <v>376</v>
      </c>
      <c r="AU35" s="943"/>
      <c r="AV35" s="943"/>
      <c r="AW35" s="944"/>
      <c r="AX35" s="942">
        <f>$AP$35</f>
        <v>0</v>
      </c>
      <c r="AY35" s="944"/>
    </row>
    <row r="36" spans="1:52" ht="19.5" thickBot="1">
      <c r="A36" s="917"/>
      <c r="B36" s="918"/>
      <c r="C36" s="918"/>
      <c r="D36" s="918"/>
      <c r="E36" s="869">
        <f>IF(AW40=0,AW38,0)</f>
        <v>0</v>
      </c>
      <c r="F36" s="869"/>
      <c r="G36" s="869"/>
      <c r="H36" s="869"/>
      <c r="I36" s="869"/>
      <c r="J36" s="869"/>
      <c r="K36" s="869"/>
      <c r="L36" s="870"/>
      <c r="M36" s="53"/>
      <c r="N36" s="53"/>
      <c r="O36" s="53"/>
      <c r="P36" s="53"/>
      <c r="Q36" s="53"/>
      <c r="R36" s="53"/>
      <c r="S36" s="53"/>
      <c r="T36" s="53"/>
      <c r="U36" s="53"/>
      <c r="V36" s="53"/>
      <c r="W36" s="53"/>
      <c r="X36" s="53"/>
      <c r="Y36" s="53"/>
      <c r="Z36" s="53"/>
      <c r="AA36" s="53"/>
      <c r="AB36" s="53"/>
      <c r="AC36" s="56"/>
      <c r="AD36" s="1"/>
      <c r="AG36" s="919" t="s">
        <v>363</v>
      </c>
      <c r="AH36" s="919"/>
      <c r="AI36" s="919"/>
      <c r="AJ36" s="117">
        <v>1</v>
      </c>
      <c r="AK36" s="1"/>
      <c r="AL36" s="820" t="s">
        <v>369</v>
      </c>
      <c r="AM36" s="820"/>
      <c r="AN36" s="820"/>
      <c r="AO36" s="117">
        <v>2</v>
      </c>
      <c r="AP36" s="820">
        <f t="shared" si="0"/>
        <v>0</v>
      </c>
      <c r="AQ36" s="820"/>
      <c r="AR36" s="1"/>
      <c r="AT36" s="942" t="s">
        <v>377</v>
      </c>
      <c r="AU36" s="943"/>
      <c r="AV36" s="943"/>
      <c r="AW36" s="944"/>
      <c r="AX36" s="942">
        <f>SUM($AP$36:$AQ$41)</f>
        <v>0</v>
      </c>
      <c r="AY36" s="944"/>
    </row>
    <row r="37" spans="1:52" ht="19.5" thickBot="1">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6"/>
      <c r="AD37" s="1"/>
      <c r="AG37" s="919" t="s">
        <v>362</v>
      </c>
      <c r="AH37" s="919"/>
      <c r="AI37" s="919"/>
      <c r="AJ37" s="117">
        <v>2</v>
      </c>
      <c r="AK37" s="1"/>
      <c r="AL37" s="820" t="s">
        <v>370</v>
      </c>
      <c r="AM37" s="820"/>
      <c r="AN37" s="820"/>
      <c r="AO37" s="119">
        <v>3</v>
      </c>
      <c r="AP37" s="820">
        <f t="shared" si="0"/>
        <v>0</v>
      </c>
      <c r="AQ37" s="820"/>
      <c r="AR37" s="1"/>
    </row>
    <row r="38" spans="1:52" ht="19.5" thickBot="1">
      <c r="A38" s="52" t="s">
        <v>36</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6"/>
      <c r="AD38" s="1"/>
      <c r="AG38" s="919" t="s">
        <v>364</v>
      </c>
      <c r="AH38" s="919"/>
      <c r="AI38" s="919"/>
      <c r="AJ38" s="117">
        <v>3</v>
      </c>
      <c r="AK38" s="1"/>
      <c r="AL38" s="820" t="s">
        <v>371</v>
      </c>
      <c r="AM38" s="820"/>
      <c r="AN38" s="820"/>
      <c r="AO38" s="117">
        <v>4</v>
      </c>
      <c r="AP38" s="820">
        <f t="shared" si="0"/>
        <v>0</v>
      </c>
      <c r="AQ38" s="820"/>
      <c r="AR38" s="1"/>
      <c r="AT38" s="935" t="s">
        <v>378</v>
      </c>
      <c r="AU38" s="936"/>
      <c r="AV38" s="936"/>
      <c r="AW38" s="937">
        <f>IF($AX$35&gt;0,0,IF($AX$34=0,0,IF($AX$34=1,IF($AX$36&gt;0,260000,0),260000)))</f>
        <v>0</v>
      </c>
      <c r="AX38" s="938"/>
    </row>
    <row r="39" spans="1:52">
      <c r="A39" s="806" t="s">
        <v>88</v>
      </c>
      <c r="B39" s="807"/>
      <c r="C39" s="807"/>
      <c r="D39" s="807"/>
      <c r="E39" s="807"/>
      <c r="F39" s="807"/>
      <c r="G39" s="807"/>
      <c r="H39" s="808"/>
      <c r="I39" s="837" t="s">
        <v>36</v>
      </c>
      <c r="J39" s="837"/>
      <c r="K39" s="837"/>
      <c r="L39" s="837"/>
      <c r="M39" s="837"/>
      <c r="N39" s="837"/>
      <c r="O39" s="837"/>
      <c r="P39" s="867"/>
      <c r="Q39" s="55"/>
      <c r="R39" s="55"/>
      <c r="S39" s="55"/>
      <c r="T39" s="55"/>
      <c r="U39" s="55"/>
      <c r="V39" s="53"/>
      <c r="W39" s="53"/>
      <c r="X39" s="53"/>
      <c r="Y39" s="53"/>
      <c r="Z39" s="53"/>
      <c r="AA39" s="53"/>
      <c r="AB39" s="53"/>
      <c r="AC39" s="56"/>
      <c r="AD39" s="1"/>
      <c r="AG39" s="919" t="s">
        <v>365</v>
      </c>
      <c r="AH39" s="919"/>
      <c r="AI39" s="919"/>
      <c r="AJ39" s="117">
        <v>4</v>
      </c>
      <c r="AK39" s="1"/>
      <c r="AL39" s="820" t="s">
        <v>372</v>
      </c>
      <c r="AM39" s="820"/>
      <c r="AN39" s="820"/>
      <c r="AO39" s="119">
        <v>5</v>
      </c>
      <c r="AP39" s="820">
        <f t="shared" si="0"/>
        <v>0</v>
      </c>
      <c r="AQ39" s="820"/>
      <c r="AR39" s="118"/>
      <c r="AT39" s="939" t="s">
        <v>381</v>
      </c>
      <c r="AU39" s="939"/>
      <c r="AV39" s="939"/>
      <c r="AW39" s="940">
        <f>$E$32</f>
        <v>0</v>
      </c>
      <c r="AX39" s="939"/>
    </row>
    <row r="40" spans="1:52" ht="19.5" thickBot="1">
      <c r="A40" s="897"/>
      <c r="B40" s="898"/>
      <c r="C40" s="898"/>
      <c r="D40" s="898"/>
      <c r="E40" s="898"/>
      <c r="F40" s="898"/>
      <c r="G40" s="898"/>
      <c r="H40" s="898"/>
      <c r="I40" s="869">
        <f>IF(A40="",0,260000)</f>
        <v>0</v>
      </c>
      <c r="J40" s="869"/>
      <c r="K40" s="869"/>
      <c r="L40" s="869"/>
      <c r="M40" s="869"/>
      <c r="N40" s="869"/>
      <c r="O40" s="869"/>
      <c r="P40" s="870"/>
      <c r="Q40" s="156"/>
      <c r="R40" s="156"/>
      <c r="S40" s="156"/>
      <c r="T40" s="156"/>
      <c r="U40" s="156"/>
      <c r="V40" s="53"/>
      <c r="W40" s="53"/>
      <c r="X40" s="53"/>
      <c r="Y40" s="53"/>
      <c r="Z40" s="53"/>
      <c r="AA40" s="53"/>
      <c r="AB40" s="53"/>
      <c r="AC40" s="56"/>
      <c r="AD40" s="1"/>
      <c r="AL40" s="820" t="s">
        <v>373</v>
      </c>
      <c r="AM40" s="820"/>
      <c r="AN40" s="820"/>
      <c r="AO40" s="117">
        <v>6</v>
      </c>
      <c r="AP40" s="820">
        <f t="shared" si="0"/>
        <v>0</v>
      </c>
      <c r="AQ40" s="820"/>
      <c r="AR40" s="1"/>
      <c r="AT40" s="946" t="s">
        <v>382</v>
      </c>
      <c r="AU40" s="946"/>
      <c r="AV40" s="946"/>
      <c r="AW40" s="946">
        <f>IF($AW$39=0,0,1)</f>
        <v>0</v>
      </c>
      <c r="AX40" s="946"/>
    </row>
    <row r="41" spans="1:52">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6"/>
      <c r="AD41" s="1"/>
      <c r="AJ41" s="1"/>
      <c r="AK41" s="1"/>
      <c r="AL41" s="820" t="s">
        <v>374</v>
      </c>
      <c r="AM41" s="820"/>
      <c r="AN41" s="820"/>
      <c r="AO41" s="119">
        <v>7</v>
      </c>
      <c r="AP41" s="820">
        <f t="shared" si="0"/>
        <v>0</v>
      </c>
      <c r="AQ41" s="820"/>
      <c r="AR41" s="1"/>
      <c r="AS41" s="1"/>
      <c r="AT41" s="1"/>
      <c r="AU41" s="1"/>
      <c r="AV41" s="1"/>
      <c r="AW41" s="1" t="s">
        <v>522</v>
      </c>
      <c r="AX41" s="1"/>
      <c r="AY41" s="1"/>
      <c r="AZ41" s="1"/>
    </row>
    <row r="42" spans="1:52" ht="19.5" thickBot="1">
      <c r="A42" s="52" t="s">
        <v>37</v>
      </c>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6"/>
      <c r="AD42" s="1"/>
      <c r="AG42" s="945"/>
      <c r="AH42" s="945"/>
      <c r="AI42" s="945"/>
      <c r="AJ42" s="1"/>
      <c r="AK42" s="945"/>
      <c r="AL42" s="945"/>
      <c r="AM42" s="1"/>
      <c r="AN42" s="1"/>
      <c r="AO42" s="1"/>
      <c r="AP42" s="1"/>
      <c r="AQ42" s="1"/>
      <c r="AR42" s="1"/>
      <c r="AS42" s="1"/>
      <c r="AW42" s="2" t="s">
        <v>521</v>
      </c>
    </row>
    <row r="43" spans="1:52">
      <c r="A43" s="899" t="s">
        <v>207</v>
      </c>
      <c r="B43" s="900"/>
      <c r="C43" s="900"/>
      <c r="D43" s="900"/>
      <c r="E43" s="900"/>
      <c r="F43" s="900"/>
      <c r="G43" s="900"/>
      <c r="H43" s="901"/>
      <c r="I43" s="905" t="s">
        <v>89</v>
      </c>
      <c r="J43" s="906"/>
      <c r="K43" s="905" t="s">
        <v>90</v>
      </c>
      <c r="L43" s="909"/>
      <c r="M43" s="909"/>
      <c r="N43" s="906"/>
      <c r="O43" s="909" t="s">
        <v>91</v>
      </c>
      <c r="P43" s="909"/>
      <c r="Q43" s="888" t="s">
        <v>37</v>
      </c>
      <c r="R43" s="888"/>
      <c r="S43" s="888"/>
      <c r="T43" s="888"/>
      <c r="U43" s="888"/>
      <c r="V43" s="888"/>
      <c r="W43" s="888"/>
      <c r="X43" s="889"/>
      <c r="Y43" s="53"/>
      <c r="Z43" s="53"/>
      <c r="AA43" s="53"/>
      <c r="AB43" s="53"/>
      <c r="AC43" s="56"/>
      <c r="AD43" s="1"/>
      <c r="AG43" s="945"/>
      <c r="AH43" s="945"/>
      <c r="AI43" s="945"/>
      <c r="AJ43" s="118"/>
      <c r="AK43" s="945"/>
      <c r="AL43" s="945"/>
      <c r="AM43" s="118"/>
      <c r="AN43" s="118"/>
      <c r="AO43" s="118"/>
      <c r="AP43" s="1"/>
      <c r="AQ43" s="1"/>
      <c r="AR43" s="1"/>
      <c r="AS43" s="1"/>
    </row>
    <row r="44" spans="1:52">
      <c r="A44" s="902"/>
      <c r="B44" s="903"/>
      <c r="C44" s="903"/>
      <c r="D44" s="903"/>
      <c r="E44" s="903"/>
      <c r="F44" s="903"/>
      <c r="G44" s="903"/>
      <c r="H44" s="904"/>
      <c r="I44" s="907"/>
      <c r="J44" s="908"/>
      <c r="K44" s="907"/>
      <c r="L44" s="910"/>
      <c r="M44" s="910"/>
      <c r="N44" s="908"/>
      <c r="O44" s="910"/>
      <c r="P44" s="910"/>
      <c r="Q44" s="890"/>
      <c r="R44" s="890"/>
      <c r="S44" s="890"/>
      <c r="T44" s="890"/>
      <c r="U44" s="890"/>
      <c r="V44" s="890"/>
      <c r="W44" s="890"/>
      <c r="X44" s="891"/>
      <c r="Y44" s="53"/>
      <c r="Z44" s="53"/>
      <c r="AA44" s="53"/>
      <c r="AB44" s="53"/>
      <c r="AC44" s="56"/>
      <c r="AD44" s="1"/>
      <c r="AF44" s="919" t="s">
        <v>384</v>
      </c>
      <c r="AG44" s="919"/>
      <c r="AH44" s="919"/>
      <c r="AI44" s="919"/>
      <c r="AJ44" s="919"/>
      <c r="AK44" s="919"/>
      <c r="AL44" s="919"/>
      <c r="AM44" s="941">
        <v>300000</v>
      </c>
      <c r="AN44" s="941"/>
      <c r="AO44" s="941"/>
      <c r="AP44" s="941"/>
      <c r="AQ44" s="941"/>
      <c r="AR44" s="1"/>
      <c r="AS44" s="1"/>
    </row>
    <row r="45" spans="1:52" ht="20.25" customHeight="1">
      <c r="A45" s="892"/>
      <c r="B45" s="893"/>
      <c r="C45" s="893"/>
      <c r="D45" s="893"/>
      <c r="E45" s="893"/>
      <c r="F45" s="893"/>
      <c r="G45" s="893"/>
      <c r="H45" s="893"/>
      <c r="I45" s="850"/>
      <c r="J45" s="851"/>
      <c r="K45" s="850"/>
      <c r="L45" s="851"/>
      <c r="M45" s="851"/>
      <c r="N45" s="868"/>
      <c r="O45" s="850"/>
      <c r="P45" s="868"/>
      <c r="Q45" s="853">
        <f>IF($A45="",0,$AX47)</f>
        <v>0</v>
      </c>
      <c r="R45" s="854"/>
      <c r="S45" s="854"/>
      <c r="T45" s="854"/>
      <c r="U45" s="854"/>
      <c r="V45" s="854"/>
      <c r="W45" s="854"/>
      <c r="X45" s="855"/>
      <c r="Y45" s="53"/>
      <c r="Z45" s="53"/>
      <c r="AA45" s="53"/>
      <c r="AB45" s="53"/>
      <c r="AC45" s="56"/>
      <c r="AD45" s="1"/>
      <c r="AF45" s="919" t="s">
        <v>385</v>
      </c>
      <c r="AG45" s="919"/>
      <c r="AH45" s="919"/>
      <c r="AI45" s="919"/>
      <c r="AJ45" s="919"/>
      <c r="AK45" s="919"/>
      <c r="AL45" s="919"/>
      <c r="AM45" s="941">
        <v>300000</v>
      </c>
      <c r="AN45" s="941"/>
      <c r="AO45" s="941"/>
      <c r="AP45" s="941"/>
      <c r="AQ45" s="941"/>
      <c r="AR45" s="1"/>
      <c r="AS45" s="1"/>
    </row>
    <row r="46" spans="1:52" ht="19.5" thickBot="1">
      <c r="A46" s="894"/>
      <c r="B46" s="895"/>
      <c r="C46" s="895"/>
      <c r="D46" s="895"/>
      <c r="E46" s="895"/>
      <c r="F46" s="895"/>
      <c r="G46" s="895"/>
      <c r="H46" s="896"/>
      <c r="I46" s="850"/>
      <c r="J46" s="868"/>
      <c r="K46" s="850"/>
      <c r="L46" s="851"/>
      <c r="M46" s="851"/>
      <c r="N46" s="868"/>
      <c r="O46" s="850"/>
      <c r="P46" s="868"/>
      <c r="Q46" s="853">
        <f>IF($A46="",0,$AX48)</f>
        <v>0</v>
      </c>
      <c r="R46" s="854"/>
      <c r="S46" s="854"/>
      <c r="T46" s="854"/>
      <c r="U46" s="854"/>
      <c r="V46" s="854"/>
      <c r="W46" s="854"/>
      <c r="X46" s="855"/>
      <c r="Y46" s="53"/>
      <c r="Z46" s="53"/>
      <c r="AA46" s="53"/>
      <c r="AB46" s="53"/>
      <c r="AC46" s="56"/>
      <c r="AD46" s="1"/>
      <c r="AF46" s="919" t="s">
        <v>386</v>
      </c>
      <c r="AG46" s="919"/>
      <c r="AH46" s="919"/>
      <c r="AI46" s="919"/>
      <c r="AJ46" s="919"/>
      <c r="AK46" s="919"/>
      <c r="AL46" s="919"/>
      <c r="AM46" s="941">
        <v>260000</v>
      </c>
      <c r="AN46" s="941"/>
      <c r="AO46" s="941"/>
      <c r="AP46" s="941"/>
      <c r="AQ46" s="941"/>
      <c r="AR46" s="1"/>
      <c r="AS46" s="1"/>
    </row>
    <row r="47" spans="1:52" ht="19.5" thickBot="1">
      <c r="A47" s="876"/>
      <c r="B47" s="877"/>
      <c r="C47" s="877"/>
      <c r="D47" s="877"/>
      <c r="E47" s="877"/>
      <c r="F47" s="877"/>
      <c r="G47" s="877"/>
      <c r="H47" s="877"/>
      <c r="I47" s="878"/>
      <c r="J47" s="879"/>
      <c r="K47" s="878"/>
      <c r="L47" s="879"/>
      <c r="M47" s="879"/>
      <c r="N47" s="882"/>
      <c r="O47" s="878"/>
      <c r="P47" s="882"/>
      <c r="Q47" s="883">
        <f>IF($A47="",0,$AX49)</f>
        <v>0</v>
      </c>
      <c r="R47" s="884"/>
      <c r="S47" s="884"/>
      <c r="T47" s="884"/>
      <c r="U47" s="884"/>
      <c r="V47" s="884"/>
      <c r="W47" s="884"/>
      <c r="X47" s="885"/>
      <c r="Y47" s="53"/>
      <c r="Z47" s="53"/>
      <c r="AA47" s="53"/>
      <c r="AB47" s="53"/>
      <c r="AC47" s="56"/>
      <c r="AD47" s="1"/>
      <c r="AF47" s="919" t="s">
        <v>390</v>
      </c>
      <c r="AG47" s="919"/>
      <c r="AH47" s="919"/>
      <c r="AI47" s="919"/>
      <c r="AJ47" s="919"/>
      <c r="AK47" s="919"/>
      <c r="AL47" s="919"/>
      <c r="AM47" s="941">
        <v>260000</v>
      </c>
      <c r="AN47" s="941"/>
      <c r="AO47" s="941"/>
      <c r="AP47" s="941"/>
      <c r="AQ47" s="941"/>
      <c r="AR47" s="1"/>
      <c r="AS47" s="947" t="s">
        <v>392</v>
      </c>
      <c r="AT47" s="948"/>
      <c r="AU47" s="948"/>
      <c r="AV47" s="948" t="str">
        <f>$I$45&amp;$K$45&amp;$O$45</f>
        <v/>
      </c>
      <c r="AW47" s="948"/>
      <c r="AX47" s="120">
        <f>IFERROR(VLOOKUP($AV47,$AF$44:$AQ$51,8,0),0)</f>
        <v>0</v>
      </c>
    </row>
    <row r="48" spans="1:52" ht="20.25" thickTop="1" thickBot="1">
      <c r="A48" s="796" t="s">
        <v>65</v>
      </c>
      <c r="B48" s="797"/>
      <c r="C48" s="797"/>
      <c r="D48" s="797"/>
      <c r="E48" s="797"/>
      <c r="F48" s="797"/>
      <c r="G48" s="797"/>
      <c r="H48" s="797"/>
      <c r="I48" s="797"/>
      <c r="J48" s="797"/>
      <c r="K48" s="797"/>
      <c r="L48" s="797"/>
      <c r="M48" s="797"/>
      <c r="N48" s="797"/>
      <c r="O48" s="797"/>
      <c r="P48" s="798"/>
      <c r="Q48" s="886">
        <f>SUM(Q45:Q47)</f>
        <v>0</v>
      </c>
      <c r="R48" s="886"/>
      <c r="S48" s="886"/>
      <c r="T48" s="886"/>
      <c r="U48" s="886"/>
      <c r="V48" s="886"/>
      <c r="W48" s="886"/>
      <c r="X48" s="887"/>
      <c r="Y48" s="53"/>
      <c r="Z48" s="53"/>
      <c r="AA48" s="53"/>
      <c r="AB48" s="53"/>
      <c r="AC48" s="56"/>
      <c r="AD48" s="1"/>
      <c r="AF48" s="919" t="s">
        <v>387</v>
      </c>
      <c r="AG48" s="919"/>
      <c r="AH48" s="919"/>
      <c r="AI48" s="919"/>
      <c r="AJ48" s="919"/>
      <c r="AK48" s="919"/>
      <c r="AL48" s="919"/>
      <c r="AM48" s="941">
        <v>530000</v>
      </c>
      <c r="AN48" s="941"/>
      <c r="AO48" s="941"/>
      <c r="AP48" s="941"/>
      <c r="AQ48" s="941"/>
      <c r="AR48" s="1"/>
      <c r="AS48" s="949" t="s">
        <v>393</v>
      </c>
      <c r="AT48" s="820"/>
      <c r="AU48" s="820"/>
      <c r="AV48" s="820" t="str">
        <f>$I46&amp;$K46&amp;$O46</f>
        <v/>
      </c>
      <c r="AW48" s="820"/>
      <c r="AX48" s="121">
        <f t="shared" ref="AX48:AX49" si="1">IFERROR(VLOOKUP($AV48,$AF$44:$AQ$51,8,0),0)</f>
        <v>0</v>
      </c>
    </row>
    <row r="49" spans="1:61" ht="19.5" thickBot="1">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6"/>
      <c r="AD49" s="1"/>
      <c r="AF49" s="919" t="s">
        <v>388</v>
      </c>
      <c r="AG49" s="919"/>
      <c r="AH49" s="919"/>
      <c r="AI49" s="919"/>
      <c r="AJ49" s="919"/>
      <c r="AK49" s="919"/>
      <c r="AL49" s="919"/>
      <c r="AM49" s="941">
        <v>300000</v>
      </c>
      <c r="AN49" s="941"/>
      <c r="AO49" s="941"/>
      <c r="AP49" s="941"/>
      <c r="AQ49" s="941"/>
      <c r="AR49" s="1"/>
      <c r="AS49" s="950" t="s">
        <v>394</v>
      </c>
      <c r="AT49" s="951"/>
      <c r="AU49" s="951"/>
      <c r="AV49" s="951" t="str">
        <f>$I47&amp;$K47&amp;$O47</f>
        <v/>
      </c>
      <c r="AW49" s="951"/>
      <c r="AX49" s="122">
        <f t="shared" si="1"/>
        <v>0</v>
      </c>
    </row>
    <row r="50" spans="1:61" ht="19.5" thickBot="1">
      <c r="A50" s="52" t="s">
        <v>92</v>
      </c>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6"/>
      <c r="AD50" s="1"/>
      <c r="AF50" s="919" t="s">
        <v>389</v>
      </c>
      <c r="AG50" s="919"/>
      <c r="AH50" s="919"/>
      <c r="AI50" s="919"/>
      <c r="AJ50" s="919"/>
      <c r="AK50" s="919"/>
      <c r="AL50" s="919"/>
      <c r="AM50" s="941">
        <v>260000</v>
      </c>
      <c r="AN50" s="941"/>
      <c r="AO50" s="941"/>
      <c r="AP50" s="941"/>
      <c r="AQ50" s="941"/>
      <c r="AR50" s="1"/>
      <c r="AS50" s="1"/>
    </row>
    <row r="51" spans="1:61">
      <c r="A51" s="836" t="s">
        <v>208</v>
      </c>
      <c r="B51" s="837"/>
      <c r="C51" s="837"/>
      <c r="D51" s="837"/>
      <c r="E51" s="837"/>
      <c r="F51" s="837"/>
      <c r="G51" s="837"/>
      <c r="H51" s="837"/>
      <c r="I51" s="837" t="s">
        <v>78</v>
      </c>
      <c r="J51" s="837"/>
      <c r="K51" s="837"/>
      <c r="L51" s="837"/>
      <c r="M51" s="837"/>
      <c r="N51" s="837"/>
      <c r="O51" s="837"/>
      <c r="P51" s="837"/>
      <c r="Q51" s="837" t="s">
        <v>93</v>
      </c>
      <c r="R51" s="837"/>
      <c r="S51" s="837"/>
      <c r="T51" s="837"/>
      <c r="U51" s="837"/>
      <c r="V51" s="837"/>
      <c r="W51" s="837"/>
      <c r="X51" s="867"/>
      <c r="Y51" s="61"/>
      <c r="Z51" s="61"/>
      <c r="AA51" s="61"/>
      <c r="AB51" s="61"/>
      <c r="AC51" s="56"/>
      <c r="AD51" s="1"/>
      <c r="AF51" s="919" t="s">
        <v>391</v>
      </c>
      <c r="AG51" s="919"/>
      <c r="AH51" s="919"/>
      <c r="AI51" s="919"/>
      <c r="AJ51" s="919"/>
      <c r="AK51" s="919"/>
      <c r="AL51" s="919"/>
      <c r="AM51" s="941">
        <v>260000</v>
      </c>
      <c r="AN51" s="941"/>
      <c r="AO51" s="941"/>
      <c r="AP51" s="941"/>
      <c r="AQ51" s="941"/>
      <c r="AR51" s="1"/>
      <c r="AS51" s="1"/>
      <c r="AU51" s="9"/>
      <c r="AV51" s="9"/>
      <c r="AW51" s="9"/>
      <c r="AX51" s="9"/>
      <c r="AY51" s="9"/>
    </row>
    <row r="52" spans="1:61" ht="19.5" thickBot="1">
      <c r="A52" s="876"/>
      <c r="B52" s="877"/>
      <c r="C52" s="877"/>
      <c r="D52" s="877"/>
      <c r="E52" s="877"/>
      <c r="F52" s="877"/>
      <c r="G52" s="877"/>
      <c r="H52" s="877"/>
      <c r="I52" s="878"/>
      <c r="J52" s="879"/>
      <c r="K52" s="220"/>
      <c r="L52" s="148" t="s">
        <v>3</v>
      </c>
      <c r="M52" s="220"/>
      <c r="N52" s="148" t="s">
        <v>94</v>
      </c>
      <c r="O52" s="220"/>
      <c r="P52" s="149" t="s">
        <v>5</v>
      </c>
      <c r="Q52" s="685"/>
      <c r="R52" s="880"/>
      <c r="S52" s="880"/>
      <c r="T52" s="880"/>
      <c r="U52" s="880"/>
      <c r="V52" s="880"/>
      <c r="W52" s="880"/>
      <c r="X52" s="881"/>
      <c r="Y52" s="110"/>
      <c r="Z52" s="61"/>
      <c r="AA52" s="61"/>
      <c r="AB52" s="61"/>
      <c r="AC52" s="56"/>
      <c r="AD52" s="1"/>
      <c r="AJ52" s="1"/>
      <c r="AK52" s="1"/>
      <c r="AL52" s="1"/>
      <c r="AM52" s="1"/>
      <c r="AN52" s="1"/>
      <c r="AO52" s="1"/>
      <c r="AU52" s="9"/>
      <c r="AV52" s="9"/>
      <c r="AW52" s="9"/>
      <c r="AX52" s="9"/>
      <c r="AY52" s="9"/>
    </row>
    <row r="53" spans="1:61" ht="19.5" thickTop="1">
      <c r="A53" s="793" t="s">
        <v>38</v>
      </c>
      <c r="B53" s="794"/>
      <c r="C53" s="794"/>
      <c r="D53" s="794"/>
      <c r="E53" s="794"/>
      <c r="F53" s="794"/>
      <c r="G53" s="794"/>
      <c r="H53" s="794"/>
      <c r="I53" s="794"/>
      <c r="J53" s="794"/>
      <c r="K53" s="794"/>
      <c r="L53" s="794"/>
      <c r="M53" s="794"/>
      <c r="N53" s="794"/>
      <c r="O53" s="794"/>
      <c r="P53" s="795"/>
      <c r="Q53" s="747">
        <f>IF($AM$53=1,IF($AM$55=480000,$AM$56+$AM$58,0),0)</f>
        <v>0</v>
      </c>
      <c r="R53" s="748"/>
      <c r="S53" s="748"/>
      <c r="T53" s="748"/>
      <c r="U53" s="748"/>
      <c r="V53" s="748"/>
      <c r="W53" s="748"/>
      <c r="X53" s="755"/>
      <c r="Y53" s="53"/>
      <c r="Z53" s="53"/>
      <c r="AA53" s="53"/>
      <c r="AB53" s="53"/>
      <c r="AC53" s="61"/>
      <c r="AD53" s="1"/>
      <c r="AF53" s="117" t="s">
        <v>401</v>
      </c>
      <c r="AG53" s="126" t="str">
        <f>I52&amp;K52&amp;L52&amp;M52&amp;N52&amp;O52&amp;P52</f>
        <v>年月日</v>
      </c>
      <c r="AI53" s="958" t="s">
        <v>412</v>
      </c>
      <c r="AJ53" s="958"/>
      <c r="AK53" s="958"/>
      <c r="AL53" s="958"/>
      <c r="AM53" s="131">
        <f>IF($A$52="",0,IF($Q$52="",0,1))</f>
        <v>0</v>
      </c>
      <c r="AN53" s="9"/>
      <c r="AO53" s="9"/>
      <c r="AP53" s="9"/>
      <c r="AQ53" s="9"/>
      <c r="AR53" s="9"/>
      <c r="AS53" s="9"/>
      <c r="AT53" s="9"/>
      <c r="AU53" s="11"/>
      <c r="AV53" s="183"/>
      <c r="AW53" s="184"/>
      <c r="AX53" s="184"/>
      <c r="AY53" s="185" t="s">
        <v>107</v>
      </c>
      <c r="AZ53" s="185"/>
      <c r="BA53" s="185"/>
      <c r="BB53" s="186"/>
    </row>
    <row r="54" spans="1:61" ht="19.5" thickBot="1">
      <c r="A54" s="796" t="s">
        <v>39</v>
      </c>
      <c r="B54" s="797"/>
      <c r="C54" s="797"/>
      <c r="D54" s="797"/>
      <c r="E54" s="797"/>
      <c r="F54" s="797"/>
      <c r="G54" s="797"/>
      <c r="H54" s="797"/>
      <c r="I54" s="797"/>
      <c r="J54" s="797"/>
      <c r="K54" s="797"/>
      <c r="L54" s="797"/>
      <c r="M54" s="797"/>
      <c r="N54" s="797"/>
      <c r="O54" s="797"/>
      <c r="P54" s="798"/>
      <c r="Q54" s="869">
        <f>IF($AM$53=1,IF($AM$55&lt;&gt;480000,$AM$56,0),0)</f>
        <v>0</v>
      </c>
      <c r="R54" s="869"/>
      <c r="S54" s="869"/>
      <c r="T54" s="869"/>
      <c r="U54" s="869"/>
      <c r="V54" s="869"/>
      <c r="W54" s="869"/>
      <c r="X54" s="870"/>
      <c r="Y54" s="53"/>
      <c r="Z54" s="53"/>
      <c r="AA54" s="53"/>
      <c r="AB54" s="53"/>
      <c r="AC54" s="61"/>
      <c r="AD54" s="1"/>
      <c r="AF54" s="117" t="s">
        <v>409</v>
      </c>
      <c r="AG54" s="127" t="e">
        <f>DATEVALUE(AG53)</f>
        <v>#VALUE!</v>
      </c>
      <c r="AI54" s="820" t="s">
        <v>413</v>
      </c>
      <c r="AJ54" s="820"/>
      <c r="AK54" s="820"/>
      <c r="AL54" s="820"/>
      <c r="AM54" s="977">
        <f>IF($AG$56&lt;$AZ$54,$AY$55,IF($AG$56&lt;$BA$54,$AZ$55,IF($AG$56&lt;$BB$55,$BA$55,$BB$55)))</f>
        <v>9000000</v>
      </c>
      <c r="AN54" s="977"/>
      <c r="AO54" s="977"/>
      <c r="AP54" s="977"/>
      <c r="AQ54" s="9"/>
      <c r="AR54" s="9"/>
      <c r="AS54" s="9"/>
      <c r="AT54" s="9"/>
      <c r="AU54" s="9"/>
      <c r="AV54" s="187"/>
      <c r="AW54" s="188"/>
      <c r="AX54" s="188"/>
      <c r="AY54" s="189">
        <v>0</v>
      </c>
      <c r="AZ54" s="189">
        <f>AY55+1</f>
        <v>9000001</v>
      </c>
      <c r="BA54" s="189">
        <f>AZ55+1</f>
        <v>9500001</v>
      </c>
      <c r="BB54" s="190"/>
    </row>
    <row r="55" spans="1:61" ht="19.5" thickBot="1">
      <c r="A55" s="60" t="s">
        <v>95</v>
      </c>
      <c r="B55" s="61" t="s">
        <v>96</v>
      </c>
      <c r="C55" s="106"/>
      <c r="D55" s="106"/>
      <c r="E55" s="106"/>
      <c r="F55" s="106"/>
      <c r="G55" s="106"/>
      <c r="H55" s="106"/>
      <c r="I55" s="55"/>
      <c r="J55" s="55"/>
      <c r="K55" s="55"/>
      <c r="L55" s="55"/>
      <c r="M55" s="55"/>
      <c r="N55" s="55"/>
      <c r="O55" s="55"/>
      <c r="P55" s="55"/>
      <c r="Q55" s="156"/>
      <c r="R55" s="156"/>
      <c r="S55" s="156"/>
      <c r="T55" s="156"/>
      <c r="U55" s="156"/>
      <c r="V55" s="156"/>
      <c r="W55" s="156"/>
      <c r="X55" s="156"/>
      <c r="Y55" s="53"/>
      <c r="Z55" s="53"/>
      <c r="AA55" s="53"/>
      <c r="AB55" s="53"/>
      <c r="AC55" s="56"/>
      <c r="AD55" s="1"/>
      <c r="AF55" s="117" t="s">
        <v>402</v>
      </c>
      <c r="AG55" s="191">
        <f>DATE(AF4-70,1,1)</f>
        <v>18263</v>
      </c>
      <c r="AI55" s="962" t="s">
        <v>414</v>
      </c>
      <c r="AJ55" s="963"/>
      <c r="AK55" s="963"/>
      <c r="AL55" s="963"/>
      <c r="AM55" s="964">
        <f>IF($AG$57&lt;$AW$57,$AX$56,IF($AG$57&lt;$AW$58,$AX$57,IF($AG$57&lt;$AW$59,$AX$58,IF($AG$57&lt;$AW$60,$AX$59,IF($AG$57&lt;$AW$61,$AX$60,IF($AG$57&lt;$AW$62,$AX$61,IF($AG$57&lt;$AW$63,$AX$62,IF($AG$57&lt;$AW$64,$AX$63,IF($AG$57&lt;$AW$65,$AX$64,IF($AG$57&lt;$AX$66,$AX$65,$AX$66))))))))))</f>
        <v>480000</v>
      </c>
      <c r="AN55" s="964"/>
      <c r="AO55" s="964"/>
      <c r="AP55" s="964"/>
      <c r="AQ55" s="9"/>
      <c r="AR55" s="9"/>
      <c r="AS55" s="9"/>
      <c r="AT55" s="9"/>
      <c r="AU55" s="9"/>
      <c r="AV55" s="192"/>
      <c r="AW55" s="193"/>
      <c r="AX55" s="193"/>
      <c r="AY55" s="194">
        <v>9000000</v>
      </c>
      <c r="AZ55" s="194">
        <v>9500000</v>
      </c>
      <c r="BA55" s="194">
        <v>10000000</v>
      </c>
      <c r="BB55" s="195">
        <f>BA55+1</f>
        <v>10000001</v>
      </c>
    </row>
    <row r="56" spans="1:61" ht="19.5" thickBot="1">
      <c r="A56" s="53"/>
      <c r="B56" s="53" t="s">
        <v>97</v>
      </c>
      <c r="C56" s="106"/>
      <c r="D56" s="106"/>
      <c r="E56" s="106"/>
      <c r="F56" s="106"/>
      <c r="G56" s="106"/>
      <c r="H56" s="106"/>
      <c r="I56" s="55"/>
      <c r="J56" s="55"/>
      <c r="K56" s="55"/>
      <c r="L56" s="55"/>
      <c r="M56" s="55"/>
      <c r="N56" s="55"/>
      <c r="O56" s="55"/>
      <c r="P56" s="55"/>
      <c r="Q56" s="156"/>
      <c r="R56" s="156"/>
      <c r="S56" s="156"/>
      <c r="T56" s="156"/>
      <c r="U56" s="156"/>
      <c r="V56" s="156"/>
      <c r="W56" s="156"/>
      <c r="X56" s="156"/>
      <c r="Y56" s="53"/>
      <c r="Z56" s="53"/>
      <c r="AA56" s="53"/>
      <c r="AB56" s="53"/>
      <c r="AC56" s="56"/>
      <c r="AD56" s="1"/>
      <c r="AF56" s="117" t="s">
        <v>410</v>
      </c>
      <c r="AG56" s="128">
        <f>収入!$V$74</f>
        <v>0</v>
      </c>
      <c r="AI56" s="965" t="s">
        <v>400</v>
      </c>
      <c r="AJ56" s="966"/>
      <c r="AK56" s="966"/>
      <c r="AL56" s="967"/>
      <c r="AM56" s="968">
        <f>INDEX($AY$56:$BB$66,MATCH($AM$55,$AX$56:$AX$66,0),MATCH($AM$54,$AY$55:$BB$55,0))</f>
        <v>330000</v>
      </c>
      <c r="AN56" s="969"/>
      <c r="AO56" s="969"/>
      <c r="AP56" s="970"/>
      <c r="AQ56" s="9"/>
      <c r="AR56" s="9"/>
      <c r="AS56" s="9"/>
      <c r="AT56" s="9"/>
      <c r="AU56" s="9"/>
      <c r="AV56" s="196" t="s">
        <v>108</v>
      </c>
      <c r="AW56" s="197"/>
      <c r="AX56" s="197">
        <v>480000</v>
      </c>
      <c r="AY56" s="198">
        <v>330000</v>
      </c>
      <c r="AZ56" s="198">
        <v>220000</v>
      </c>
      <c r="BA56" s="198">
        <v>110000</v>
      </c>
      <c r="BB56" s="199">
        <v>0</v>
      </c>
    </row>
    <row r="57" spans="1:61" ht="19.5" thickBot="1">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6"/>
      <c r="AD57" s="1"/>
      <c r="AF57" s="117" t="s">
        <v>411</v>
      </c>
      <c r="AG57" s="128">
        <f>$Q$52</f>
        <v>0</v>
      </c>
      <c r="AI57" s="976" t="s">
        <v>416</v>
      </c>
      <c r="AJ57" s="966"/>
      <c r="AK57" s="966"/>
      <c r="AL57" s="967"/>
      <c r="AM57" s="132">
        <f>IFERROR(IF($AM$55=480000,IF($AG$54&gt;$AG$55,0,1),0),0)</f>
        <v>0</v>
      </c>
      <c r="AN57" s="9"/>
      <c r="AO57" s="9"/>
      <c r="AP57" s="9"/>
      <c r="AQ57" s="9"/>
      <c r="AR57" s="9"/>
      <c r="AS57" s="9"/>
      <c r="AT57" s="9"/>
      <c r="AU57" s="9"/>
      <c r="AV57" s="196"/>
      <c r="AW57" s="197">
        <f>AX56+1</f>
        <v>480001</v>
      </c>
      <c r="AX57" s="197">
        <v>950000</v>
      </c>
      <c r="AY57" s="198">
        <v>330000</v>
      </c>
      <c r="AZ57" s="198">
        <v>220000</v>
      </c>
      <c r="BA57" s="198">
        <v>110000</v>
      </c>
      <c r="BB57" s="199">
        <v>0</v>
      </c>
    </row>
    <row r="58" spans="1:61" ht="19.5" thickBot="1">
      <c r="A58" s="52" t="s">
        <v>206</v>
      </c>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6"/>
      <c r="AD58" s="1"/>
      <c r="AI58" s="935" t="s">
        <v>417</v>
      </c>
      <c r="AJ58" s="936"/>
      <c r="AK58" s="936"/>
      <c r="AL58" s="936"/>
      <c r="AM58" s="829">
        <f>IF($AM$57=0,0,HLOOKUP($AM$54,$AY$55:$BB$67,13,0))</f>
        <v>0</v>
      </c>
      <c r="AN58" s="829"/>
      <c r="AO58" s="829"/>
      <c r="AP58" s="830"/>
      <c r="AQ58" s="9"/>
      <c r="AR58" s="9"/>
      <c r="AS58" s="9"/>
      <c r="AT58" s="9"/>
      <c r="AU58" s="9"/>
      <c r="AV58" s="196"/>
      <c r="AW58" s="197">
        <f>AX57+1</f>
        <v>950001</v>
      </c>
      <c r="AX58" s="197">
        <v>1000000</v>
      </c>
      <c r="AY58" s="198">
        <v>330000</v>
      </c>
      <c r="AZ58" s="198">
        <v>220000</v>
      </c>
      <c r="BA58" s="198">
        <v>110000</v>
      </c>
      <c r="BB58" s="199">
        <v>0</v>
      </c>
    </row>
    <row r="59" spans="1:61">
      <c r="A59" s="836" t="s">
        <v>207</v>
      </c>
      <c r="B59" s="837"/>
      <c r="C59" s="837"/>
      <c r="D59" s="837"/>
      <c r="E59" s="837"/>
      <c r="F59" s="837"/>
      <c r="G59" s="837"/>
      <c r="H59" s="837"/>
      <c r="I59" s="837" t="s">
        <v>78</v>
      </c>
      <c r="J59" s="837"/>
      <c r="K59" s="837"/>
      <c r="L59" s="837"/>
      <c r="M59" s="837"/>
      <c r="N59" s="837"/>
      <c r="O59" s="837"/>
      <c r="P59" s="837"/>
      <c r="Q59" s="871" t="s">
        <v>98</v>
      </c>
      <c r="R59" s="872"/>
      <c r="S59" s="837" t="s">
        <v>99</v>
      </c>
      <c r="T59" s="837"/>
      <c r="U59" s="837" t="s">
        <v>41</v>
      </c>
      <c r="V59" s="837"/>
      <c r="W59" s="837"/>
      <c r="X59" s="837"/>
      <c r="Y59" s="837"/>
      <c r="Z59" s="837"/>
      <c r="AA59" s="837"/>
      <c r="AB59" s="867"/>
      <c r="AC59" s="56"/>
      <c r="AD59" s="1"/>
      <c r="AJ59" s="9"/>
      <c r="AU59" s="9"/>
      <c r="AV59" s="196"/>
      <c r="AW59" s="197">
        <f>AX58+1</f>
        <v>1000001</v>
      </c>
      <c r="AX59" s="197">
        <v>1050000</v>
      </c>
      <c r="AY59" s="198">
        <v>310000</v>
      </c>
      <c r="AZ59" s="198">
        <v>210000</v>
      </c>
      <c r="BA59" s="198">
        <v>110000</v>
      </c>
      <c r="BB59" s="199">
        <v>0</v>
      </c>
    </row>
    <row r="60" spans="1:61">
      <c r="A60" s="856"/>
      <c r="B60" s="857"/>
      <c r="C60" s="857"/>
      <c r="D60" s="857"/>
      <c r="E60" s="857"/>
      <c r="F60" s="857"/>
      <c r="G60" s="857"/>
      <c r="H60" s="857"/>
      <c r="I60" s="857"/>
      <c r="J60" s="857"/>
      <c r="K60" s="857"/>
      <c r="L60" s="857"/>
      <c r="M60" s="857"/>
      <c r="N60" s="857"/>
      <c r="O60" s="857"/>
      <c r="P60" s="857"/>
      <c r="Q60" s="873"/>
      <c r="R60" s="874"/>
      <c r="S60" s="857"/>
      <c r="T60" s="857"/>
      <c r="U60" s="857"/>
      <c r="V60" s="857"/>
      <c r="W60" s="857"/>
      <c r="X60" s="857"/>
      <c r="Y60" s="857"/>
      <c r="Z60" s="857"/>
      <c r="AA60" s="857"/>
      <c r="AB60" s="875"/>
      <c r="AC60" s="56"/>
      <c r="AD60" s="1"/>
      <c r="AF60" s="117" t="s">
        <v>78</v>
      </c>
      <c r="AG60" s="117" t="s">
        <v>418</v>
      </c>
      <c r="AH60" s="158" t="s">
        <v>424</v>
      </c>
      <c r="AI60" s="117" t="s">
        <v>420</v>
      </c>
      <c r="AJ60" s="130" t="s">
        <v>421</v>
      </c>
      <c r="AK60" s="820" t="s">
        <v>425</v>
      </c>
      <c r="AL60" s="820"/>
      <c r="AM60" s="820"/>
      <c r="AN60" s="820" t="s">
        <v>427</v>
      </c>
      <c r="AO60" s="820"/>
      <c r="AP60" s="820"/>
      <c r="AQ60" s="820" t="s">
        <v>428</v>
      </c>
      <c r="AR60" s="820"/>
      <c r="AS60" s="820"/>
      <c r="AU60" s="11"/>
      <c r="AV60" s="196"/>
      <c r="AW60" s="197">
        <f t="shared" ref="AW60:AW65" si="2">AX59+1</f>
        <v>1050001</v>
      </c>
      <c r="AX60" s="197">
        <v>1100000</v>
      </c>
      <c r="AY60" s="198">
        <v>260000</v>
      </c>
      <c r="AZ60" s="198">
        <v>180000</v>
      </c>
      <c r="BA60" s="198">
        <v>90000</v>
      </c>
      <c r="BB60" s="199">
        <v>0</v>
      </c>
      <c r="BH60" s="200"/>
      <c r="BI60" s="200"/>
    </row>
    <row r="61" spans="1:61" ht="20.25" customHeight="1">
      <c r="A61" s="848"/>
      <c r="B61" s="849"/>
      <c r="C61" s="849"/>
      <c r="D61" s="849"/>
      <c r="E61" s="849"/>
      <c r="F61" s="849"/>
      <c r="G61" s="849"/>
      <c r="H61" s="849"/>
      <c r="I61" s="850"/>
      <c r="J61" s="851"/>
      <c r="K61" s="221"/>
      <c r="L61" s="164" t="s">
        <v>3</v>
      </c>
      <c r="M61" s="221"/>
      <c r="N61" s="164" t="s">
        <v>4</v>
      </c>
      <c r="O61" s="221"/>
      <c r="P61" s="165" t="s">
        <v>5</v>
      </c>
      <c r="Q61" s="849"/>
      <c r="R61" s="849"/>
      <c r="S61" s="866"/>
      <c r="T61" s="866"/>
      <c r="U61" s="853">
        <f t="shared" ref="U61:U67" si="3">IFERROR($AQ61,0)</f>
        <v>0</v>
      </c>
      <c r="V61" s="854"/>
      <c r="W61" s="854"/>
      <c r="X61" s="854"/>
      <c r="Y61" s="854"/>
      <c r="Z61" s="854"/>
      <c r="AA61" s="854"/>
      <c r="AB61" s="855"/>
      <c r="AC61" s="55"/>
      <c r="AD61" s="1"/>
      <c r="AF61" s="133" t="str">
        <f t="shared" ref="AF61:AF67" si="4">$I61&amp;$K61&amp;$L61&amp;$M61&amp;$N61&amp;$O61&amp;$P61</f>
        <v>年月日</v>
      </c>
      <c r="AG61" s="127" t="e">
        <f>DATEVALUE($AF61)</f>
        <v>#VALUE!</v>
      </c>
      <c r="AH61" s="117">
        <f t="shared" ref="AH61:AH67" si="5">IFERROR(IF($AG61&lt;$AW$72,$AU$70,IF($AG61&lt;$AW$75,$AU$72,IF($AG61&lt;$AW$78,$AU$75,IF($AG61&lt;$AW$81,$AU$78,$AU$81)))),0)</f>
        <v>0</v>
      </c>
      <c r="AI61" s="117">
        <f t="shared" ref="AI61:AI67" si="6">IF($Q61="同居",1,0)</f>
        <v>0</v>
      </c>
      <c r="AJ61" s="130" t="e">
        <f t="shared" ref="AJ61:AJ67" si="7">VLOOKUP($S61,$AL$35:$AO$41,4,0)</f>
        <v>#N/A</v>
      </c>
      <c r="AK61" s="821" t="e">
        <f t="shared" ref="AK61:AK67" si="8">VLOOKUP($AH61,$AU$70:$AX$82,4,0)</f>
        <v>#N/A</v>
      </c>
      <c r="AL61" s="821"/>
      <c r="AM61" s="821"/>
      <c r="AN61" s="821" t="e">
        <f t="shared" ref="AN61:AN67" si="9">IF(AND($AH61=1,$AI61=1,3&lt;=$AJ61,$AJ61&lt;=6),$AY$71,0)</f>
        <v>#N/A</v>
      </c>
      <c r="AO61" s="821"/>
      <c r="AP61" s="821"/>
      <c r="AQ61" s="823" t="e">
        <f>$AK61+$AN61</f>
        <v>#N/A</v>
      </c>
      <c r="AR61" s="824"/>
      <c r="AS61" s="824"/>
      <c r="AU61" s="11"/>
      <c r="AV61" s="196"/>
      <c r="AW61" s="197">
        <f t="shared" si="2"/>
        <v>1100001</v>
      </c>
      <c r="AX61" s="197">
        <v>1150000</v>
      </c>
      <c r="AY61" s="198">
        <v>210000</v>
      </c>
      <c r="AZ61" s="198">
        <v>140000</v>
      </c>
      <c r="BA61" s="198">
        <v>70000</v>
      </c>
      <c r="BB61" s="199">
        <v>0</v>
      </c>
      <c r="BH61" s="201"/>
      <c r="BI61" s="201"/>
    </row>
    <row r="62" spans="1:61">
      <c r="A62" s="848"/>
      <c r="B62" s="849"/>
      <c r="C62" s="849"/>
      <c r="D62" s="849"/>
      <c r="E62" s="849"/>
      <c r="F62" s="849"/>
      <c r="G62" s="849"/>
      <c r="H62" s="849"/>
      <c r="I62" s="850"/>
      <c r="J62" s="851"/>
      <c r="K62" s="221"/>
      <c r="L62" s="164" t="s">
        <v>3</v>
      </c>
      <c r="M62" s="221"/>
      <c r="N62" s="164" t="s">
        <v>4</v>
      </c>
      <c r="O62" s="221"/>
      <c r="P62" s="165" t="s">
        <v>5</v>
      </c>
      <c r="Q62" s="850"/>
      <c r="R62" s="868"/>
      <c r="S62" s="866"/>
      <c r="T62" s="866"/>
      <c r="U62" s="853">
        <f t="shared" si="3"/>
        <v>0</v>
      </c>
      <c r="V62" s="854"/>
      <c r="W62" s="854"/>
      <c r="X62" s="854"/>
      <c r="Y62" s="854"/>
      <c r="Z62" s="854"/>
      <c r="AA62" s="854"/>
      <c r="AB62" s="855"/>
      <c r="AC62" s="55"/>
      <c r="AD62" s="1"/>
      <c r="AF62" s="133" t="str">
        <f t="shared" si="4"/>
        <v>年月日</v>
      </c>
      <c r="AG62" s="127" t="e">
        <f t="shared" ref="AG62:AG67" si="10">DATEVALUE($AF62)</f>
        <v>#VALUE!</v>
      </c>
      <c r="AH62" s="117">
        <f t="shared" si="5"/>
        <v>0</v>
      </c>
      <c r="AI62" s="117">
        <f t="shared" si="6"/>
        <v>0</v>
      </c>
      <c r="AJ62" s="130" t="e">
        <f t="shared" si="7"/>
        <v>#N/A</v>
      </c>
      <c r="AK62" s="821" t="e">
        <f t="shared" si="8"/>
        <v>#N/A</v>
      </c>
      <c r="AL62" s="821"/>
      <c r="AM62" s="821"/>
      <c r="AN62" s="821" t="e">
        <f t="shared" si="9"/>
        <v>#N/A</v>
      </c>
      <c r="AO62" s="821"/>
      <c r="AP62" s="821"/>
      <c r="AQ62" s="823" t="e">
        <f t="shared" ref="AQ62:AQ67" si="11">$AK62+$AN62</f>
        <v>#N/A</v>
      </c>
      <c r="AR62" s="824"/>
      <c r="AS62" s="824"/>
      <c r="AU62" s="11"/>
      <c r="AV62" s="196"/>
      <c r="AW62" s="197">
        <f t="shared" si="2"/>
        <v>1150001</v>
      </c>
      <c r="AX62" s="197">
        <v>1200000</v>
      </c>
      <c r="AY62" s="198">
        <v>160000</v>
      </c>
      <c r="AZ62" s="198">
        <v>110000</v>
      </c>
      <c r="BA62" s="198">
        <v>60000</v>
      </c>
      <c r="BB62" s="199">
        <v>0</v>
      </c>
      <c r="BH62" s="957"/>
      <c r="BI62" s="957"/>
    </row>
    <row r="63" spans="1:61" ht="18.75" customHeight="1">
      <c r="A63" s="848"/>
      <c r="B63" s="849"/>
      <c r="C63" s="849"/>
      <c r="D63" s="849"/>
      <c r="E63" s="849"/>
      <c r="F63" s="849"/>
      <c r="G63" s="849"/>
      <c r="H63" s="849"/>
      <c r="I63" s="850"/>
      <c r="J63" s="851"/>
      <c r="K63" s="221"/>
      <c r="L63" s="164" t="s">
        <v>3</v>
      </c>
      <c r="M63" s="221"/>
      <c r="N63" s="164" t="s">
        <v>4</v>
      </c>
      <c r="O63" s="221"/>
      <c r="P63" s="165" t="s">
        <v>5</v>
      </c>
      <c r="Q63" s="849"/>
      <c r="R63" s="849"/>
      <c r="S63" s="866"/>
      <c r="T63" s="866"/>
      <c r="U63" s="853">
        <f t="shared" si="3"/>
        <v>0</v>
      </c>
      <c r="V63" s="854"/>
      <c r="W63" s="854"/>
      <c r="X63" s="854"/>
      <c r="Y63" s="854"/>
      <c r="Z63" s="854"/>
      <c r="AA63" s="854"/>
      <c r="AB63" s="855"/>
      <c r="AC63" s="156"/>
      <c r="AD63" s="1"/>
      <c r="AF63" s="133" t="str">
        <f t="shared" si="4"/>
        <v>年月日</v>
      </c>
      <c r="AG63" s="127" t="e">
        <f t="shared" si="10"/>
        <v>#VALUE!</v>
      </c>
      <c r="AH63" s="117">
        <f t="shared" si="5"/>
        <v>0</v>
      </c>
      <c r="AI63" s="117">
        <f t="shared" si="6"/>
        <v>0</v>
      </c>
      <c r="AJ63" s="130" t="e">
        <f t="shared" si="7"/>
        <v>#N/A</v>
      </c>
      <c r="AK63" s="821" t="e">
        <f t="shared" si="8"/>
        <v>#N/A</v>
      </c>
      <c r="AL63" s="821"/>
      <c r="AM63" s="821"/>
      <c r="AN63" s="821" t="e">
        <f t="shared" si="9"/>
        <v>#N/A</v>
      </c>
      <c r="AO63" s="821"/>
      <c r="AP63" s="821"/>
      <c r="AQ63" s="823" t="e">
        <f t="shared" si="11"/>
        <v>#N/A</v>
      </c>
      <c r="AR63" s="824"/>
      <c r="AS63" s="824"/>
      <c r="AU63" s="11"/>
      <c r="AV63" s="196"/>
      <c r="AW63" s="197">
        <f t="shared" si="2"/>
        <v>1200001</v>
      </c>
      <c r="AX63" s="197">
        <v>1250000</v>
      </c>
      <c r="AY63" s="198">
        <v>110000</v>
      </c>
      <c r="AZ63" s="198">
        <v>80000</v>
      </c>
      <c r="BA63" s="198">
        <v>40000</v>
      </c>
      <c r="BB63" s="199">
        <v>0</v>
      </c>
      <c r="BH63" s="9"/>
      <c r="BI63" s="9"/>
    </row>
    <row r="64" spans="1:61">
      <c r="A64" s="848"/>
      <c r="B64" s="849"/>
      <c r="C64" s="849"/>
      <c r="D64" s="849"/>
      <c r="E64" s="849"/>
      <c r="F64" s="849"/>
      <c r="G64" s="849"/>
      <c r="H64" s="849"/>
      <c r="I64" s="850"/>
      <c r="J64" s="851"/>
      <c r="K64" s="221"/>
      <c r="L64" s="164" t="s">
        <v>3</v>
      </c>
      <c r="M64" s="221"/>
      <c r="N64" s="164" t="s">
        <v>4</v>
      </c>
      <c r="O64" s="221"/>
      <c r="P64" s="165" t="s">
        <v>5</v>
      </c>
      <c r="Q64" s="849"/>
      <c r="R64" s="849"/>
      <c r="S64" s="866"/>
      <c r="T64" s="866"/>
      <c r="U64" s="853">
        <f t="shared" si="3"/>
        <v>0</v>
      </c>
      <c r="V64" s="854"/>
      <c r="W64" s="854"/>
      <c r="X64" s="854"/>
      <c r="Y64" s="854"/>
      <c r="Z64" s="854"/>
      <c r="AA64" s="854"/>
      <c r="AB64" s="855"/>
      <c r="AC64" s="156"/>
      <c r="AD64" s="1"/>
      <c r="AF64" s="133" t="str">
        <f t="shared" si="4"/>
        <v>年月日</v>
      </c>
      <c r="AG64" s="127" t="e">
        <f t="shared" si="10"/>
        <v>#VALUE!</v>
      </c>
      <c r="AH64" s="117">
        <f t="shared" si="5"/>
        <v>0</v>
      </c>
      <c r="AI64" s="117">
        <f t="shared" si="6"/>
        <v>0</v>
      </c>
      <c r="AJ64" s="130" t="e">
        <f t="shared" si="7"/>
        <v>#N/A</v>
      </c>
      <c r="AK64" s="821" t="e">
        <f t="shared" si="8"/>
        <v>#N/A</v>
      </c>
      <c r="AL64" s="821"/>
      <c r="AM64" s="821"/>
      <c r="AN64" s="821" t="e">
        <f t="shared" si="9"/>
        <v>#N/A</v>
      </c>
      <c r="AO64" s="821"/>
      <c r="AP64" s="821"/>
      <c r="AQ64" s="823" t="e">
        <f t="shared" si="11"/>
        <v>#N/A</v>
      </c>
      <c r="AR64" s="824"/>
      <c r="AS64" s="824"/>
      <c r="AU64" s="11"/>
      <c r="AV64" s="196"/>
      <c r="AW64" s="197">
        <f t="shared" si="2"/>
        <v>1250001</v>
      </c>
      <c r="AX64" s="197">
        <v>1300000</v>
      </c>
      <c r="AY64" s="198">
        <v>60000</v>
      </c>
      <c r="AZ64" s="198">
        <v>40000</v>
      </c>
      <c r="BA64" s="198">
        <v>20000</v>
      </c>
      <c r="BB64" s="199">
        <v>0</v>
      </c>
      <c r="BH64" s="9"/>
      <c r="BI64" s="9"/>
    </row>
    <row r="65" spans="1:61">
      <c r="A65" s="848"/>
      <c r="B65" s="849"/>
      <c r="C65" s="849"/>
      <c r="D65" s="849"/>
      <c r="E65" s="849"/>
      <c r="F65" s="849"/>
      <c r="G65" s="849"/>
      <c r="H65" s="849"/>
      <c r="I65" s="850"/>
      <c r="J65" s="851"/>
      <c r="K65" s="221"/>
      <c r="L65" s="164" t="s">
        <v>3</v>
      </c>
      <c r="M65" s="221"/>
      <c r="N65" s="164" t="s">
        <v>4</v>
      </c>
      <c r="O65" s="221"/>
      <c r="P65" s="165" t="s">
        <v>5</v>
      </c>
      <c r="Q65" s="849"/>
      <c r="R65" s="849"/>
      <c r="S65" s="866"/>
      <c r="T65" s="866"/>
      <c r="U65" s="853">
        <f t="shared" si="3"/>
        <v>0</v>
      </c>
      <c r="V65" s="854"/>
      <c r="W65" s="854"/>
      <c r="X65" s="854"/>
      <c r="Y65" s="854"/>
      <c r="Z65" s="854"/>
      <c r="AA65" s="854"/>
      <c r="AB65" s="855"/>
      <c r="AC65" s="156"/>
      <c r="AD65" s="1"/>
      <c r="AF65" s="133" t="str">
        <f t="shared" si="4"/>
        <v>年月日</v>
      </c>
      <c r="AG65" s="127" t="e">
        <f t="shared" si="10"/>
        <v>#VALUE!</v>
      </c>
      <c r="AH65" s="117">
        <f t="shared" si="5"/>
        <v>0</v>
      </c>
      <c r="AI65" s="117">
        <f t="shared" si="6"/>
        <v>0</v>
      </c>
      <c r="AJ65" s="130" t="e">
        <f t="shared" si="7"/>
        <v>#N/A</v>
      </c>
      <c r="AK65" s="821" t="e">
        <f t="shared" si="8"/>
        <v>#N/A</v>
      </c>
      <c r="AL65" s="821"/>
      <c r="AM65" s="821"/>
      <c r="AN65" s="821" t="e">
        <f t="shared" si="9"/>
        <v>#N/A</v>
      </c>
      <c r="AO65" s="821"/>
      <c r="AP65" s="821"/>
      <c r="AQ65" s="823" t="e">
        <f t="shared" si="11"/>
        <v>#N/A</v>
      </c>
      <c r="AR65" s="824"/>
      <c r="AS65" s="824"/>
      <c r="AU65" s="11"/>
      <c r="AV65" s="196"/>
      <c r="AW65" s="197">
        <f t="shared" si="2"/>
        <v>1300001</v>
      </c>
      <c r="AX65" s="197">
        <v>1330000</v>
      </c>
      <c r="AY65" s="198">
        <v>30000</v>
      </c>
      <c r="AZ65" s="198">
        <v>20000</v>
      </c>
      <c r="BA65" s="198">
        <v>10000</v>
      </c>
      <c r="BB65" s="199">
        <v>0</v>
      </c>
      <c r="BH65" s="9"/>
      <c r="BI65" s="9"/>
    </row>
    <row r="66" spans="1:61">
      <c r="A66" s="848"/>
      <c r="B66" s="849"/>
      <c r="C66" s="849"/>
      <c r="D66" s="849"/>
      <c r="E66" s="849"/>
      <c r="F66" s="849"/>
      <c r="G66" s="849"/>
      <c r="H66" s="849"/>
      <c r="I66" s="850"/>
      <c r="J66" s="851"/>
      <c r="K66" s="221"/>
      <c r="L66" s="164" t="s">
        <v>3</v>
      </c>
      <c r="M66" s="221"/>
      <c r="N66" s="164" t="s">
        <v>4</v>
      </c>
      <c r="O66" s="221"/>
      <c r="P66" s="165" t="s">
        <v>5</v>
      </c>
      <c r="Q66" s="849"/>
      <c r="R66" s="849"/>
      <c r="S66" s="866"/>
      <c r="T66" s="866"/>
      <c r="U66" s="853">
        <f t="shared" si="3"/>
        <v>0</v>
      </c>
      <c r="V66" s="854"/>
      <c r="W66" s="854"/>
      <c r="X66" s="854"/>
      <c r="Y66" s="854"/>
      <c r="Z66" s="854"/>
      <c r="AA66" s="854"/>
      <c r="AB66" s="855"/>
      <c r="AC66" s="156"/>
      <c r="AD66" s="1"/>
      <c r="AF66" s="133" t="str">
        <f t="shared" si="4"/>
        <v>年月日</v>
      </c>
      <c r="AG66" s="127" t="e">
        <f t="shared" si="10"/>
        <v>#VALUE!</v>
      </c>
      <c r="AH66" s="117">
        <f t="shared" si="5"/>
        <v>0</v>
      </c>
      <c r="AI66" s="117">
        <f t="shared" si="6"/>
        <v>0</v>
      </c>
      <c r="AJ66" s="130" t="e">
        <f t="shared" si="7"/>
        <v>#N/A</v>
      </c>
      <c r="AK66" s="821" t="e">
        <f t="shared" si="8"/>
        <v>#N/A</v>
      </c>
      <c r="AL66" s="821"/>
      <c r="AM66" s="821"/>
      <c r="AN66" s="821" t="e">
        <f t="shared" si="9"/>
        <v>#N/A</v>
      </c>
      <c r="AO66" s="821"/>
      <c r="AP66" s="821"/>
      <c r="AQ66" s="823" t="e">
        <f t="shared" si="11"/>
        <v>#N/A</v>
      </c>
      <c r="AR66" s="824"/>
      <c r="AS66" s="824"/>
      <c r="AU66" s="11"/>
      <c r="AV66" s="196"/>
      <c r="AW66" s="197"/>
      <c r="AX66" s="197">
        <f>AX65+1</f>
        <v>1330001</v>
      </c>
      <c r="AY66" s="198">
        <v>0</v>
      </c>
      <c r="AZ66" s="198">
        <v>0</v>
      </c>
      <c r="BA66" s="198">
        <v>0</v>
      </c>
      <c r="BB66" s="199">
        <v>0</v>
      </c>
      <c r="BH66" s="9"/>
      <c r="BI66" s="9"/>
    </row>
    <row r="67" spans="1:61">
      <c r="A67" s="848"/>
      <c r="B67" s="849"/>
      <c r="C67" s="849"/>
      <c r="D67" s="849"/>
      <c r="E67" s="849"/>
      <c r="F67" s="849"/>
      <c r="G67" s="849"/>
      <c r="H67" s="849"/>
      <c r="I67" s="850"/>
      <c r="J67" s="851"/>
      <c r="K67" s="221"/>
      <c r="L67" s="164" t="s">
        <v>3</v>
      </c>
      <c r="M67" s="221"/>
      <c r="N67" s="164" t="s">
        <v>4</v>
      </c>
      <c r="O67" s="221"/>
      <c r="P67" s="165" t="s">
        <v>5</v>
      </c>
      <c r="Q67" s="849"/>
      <c r="R67" s="849"/>
      <c r="S67" s="866"/>
      <c r="T67" s="866"/>
      <c r="U67" s="853">
        <f t="shared" si="3"/>
        <v>0</v>
      </c>
      <c r="V67" s="854"/>
      <c r="W67" s="854"/>
      <c r="X67" s="854"/>
      <c r="Y67" s="854"/>
      <c r="Z67" s="854"/>
      <c r="AA67" s="854"/>
      <c r="AB67" s="855"/>
      <c r="AC67" s="156"/>
      <c r="AD67" s="1"/>
      <c r="AF67" s="133" t="str">
        <f t="shared" si="4"/>
        <v>年月日</v>
      </c>
      <c r="AG67" s="127" t="e">
        <f t="shared" si="10"/>
        <v>#VALUE!</v>
      </c>
      <c r="AH67" s="117">
        <f t="shared" si="5"/>
        <v>0</v>
      </c>
      <c r="AI67" s="117">
        <f t="shared" si="6"/>
        <v>0</v>
      </c>
      <c r="AJ67" s="130" t="e">
        <f t="shared" si="7"/>
        <v>#N/A</v>
      </c>
      <c r="AK67" s="821" t="e">
        <f t="shared" si="8"/>
        <v>#N/A</v>
      </c>
      <c r="AL67" s="821"/>
      <c r="AM67" s="821"/>
      <c r="AN67" s="821" t="e">
        <f t="shared" si="9"/>
        <v>#N/A</v>
      </c>
      <c r="AO67" s="821"/>
      <c r="AP67" s="821"/>
      <c r="AQ67" s="823" t="e">
        <f t="shared" si="11"/>
        <v>#N/A</v>
      </c>
      <c r="AR67" s="824"/>
      <c r="AS67" s="824"/>
      <c r="AU67" s="11"/>
      <c r="AV67" s="960" t="s">
        <v>415</v>
      </c>
      <c r="AW67" s="961"/>
      <c r="AX67" s="961"/>
      <c r="AY67" s="202">
        <v>50000</v>
      </c>
      <c r="AZ67" s="202">
        <v>40000</v>
      </c>
      <c r="BA67" s="202">
        <v>20000</v>
      </c>
      <c r="BB67" s="203">
        <v>0</v>
      </c>
      <c r="BH67" s="9"/>
      <c r="BI67" s="9"/>
    </row>
    <row r="68" spans="1:61" ht="18" customHeight="1" thickBot="1">
      <c r="A68" s="796" t="s">
        <v>65</v>
      </c>
      <c r="B68" s="797"/>
      <c r="C68" s="797"/>
      <c r="D68" s="797"/>
      <c r="E68" s="797"/>
      <c r="F68" s="797"/>
      <c r="G68" s="797"/>
      <c r="H68" s="797"/>
      <c r="I68" s="797"/>
      <c r="J68" s="797"/>
      <c r="K68" s="797"/>
      <c r="L68" s="797"/>
      <c r="M68" s="797"/>
      <c r="N68" s="797"/>
      <c r="O68" s="797"/>
      <c r="P68" s="797"/>
      <c r="Q68" s="797"/>
      <c r="R68" s="797"/>
      <c r="S68" s="797"/>
      <c r="T68" s="798"/>
      <c r="U68" s="846">
        <f>SUM($U$61:$U$67)</f>
        <v>0</v>
      </c>
      <c r="V68" s="846"/>
      <c r="W68" s="846"/>
      <c r="X68" s="846"/>
      <c r="Y68" s="846"/>
      <c r="Z68" s="846"/>
      <c r="AA68" s="846"/>
      <c r="AB68" s="847"/>
      <c r="AC68" s="156"/>
      <c r="AD68" s="1"/>
      <c r="AF68" s="168"/>
      <c r="AG68" s="169"/>
      <c r="AH68" s="1"/>
      <c r="AI68" s="1"/>
      <c r="AJ68" s="9"/>
      <c r="AK68" s="822"/>
      <c r="AL68" s="822"/>
      <c r="AM68" s="822"/>
      <c r="AN68" s="822"/>
      <c r="AO68" s="822"/>
      <c r="AP68" s="822"/>
      <c r="AQ68" s="974"/>
      <c r="AR68" s="975"/>
      <c r="AS68" s="975"/>
      <c r="AU68" s="11"/>
      <c r="AV68" s="204"/>
      <c r="AW68" s="205"/>
      <c r="AX68" s="205"/>
      <c r="AY68" s="205"/>
      <c r="AZ68" s="205"/>
      <c r="BA68" s="205"/>
      <c r="BB68" s="205"/>
      <c r="BH68" s="9"/>
      <c r="BI68" s="9"/>
    </row>
    <row r="69" spans="1:61">
      <c r="A69" s="62" t="s">
        <v>95</v>
      </c>
      <c r="B69" s="53" t="s">
        <v>100</v>
      </c>
      <c r="C69" s="56"/>
      <c r="D69" s="56"/>
      <c r="E69" s="56"/>
      <c r="F69" s="56"/>
      <c r="G69" s="56"/>
      <c r="H69" s="56"/>
      <c r="I69" s="56"/>
      <c r="J69" s="56"/>
      <c r="K69" s="56"/>
      <c r="L69" s="56"/>
      <c r="M69" s="56"/>
      <c r="N69" s="56"/>
      <c r="O69" s="56"/>
      <c r="P69" s="56"/>
      <c r="Q69" s="56"/>
      <c r="R69" s="56"/>
      <c r="S69" s="56"/>
      <c r="T69" s="56"/>
      <c r="U69" s="115"/>
      <c r="V69" s="115"/>
      <c r="W69" s="115"/>
      <c r="X69" s="115"/>
      <c r="Y69" s="115"/>
      <c r="Z69" s="115"/>
      <c r="AA69" s="115"/>
      <c r="AB69" s="115"/>
      <c r="AC69" s="156"/>
      <c r="AD69" s="1"/>
      <c r="AJ69" s="9"/>
      <c r="AU69" s="161" t="s">
        <v>419</v>
      </c>
      <c r="AV69" s="158" t="s">
        <v>399</v>
      </c>
      <c r="AW69" s="206" t="s">
        <v>78</v>
      </c>
      <c r="AX69" s="207" t="s">
        <v>400</v>
      </c>
      <c r="AY69" s="208"/>
      <c r="AZ69" s="12"/>
      <c r="BA69" s="12"/>
      <c r="BB69" s="12"/>
      <c r="BH69" s="9"/>
      <c r="BI69" s="9"/>
    </row>
    <row r="70" spans="1:61">
      <c r="A70" s="53"/>
      <c r="B70" s="53" t="s">
        <v>97</v>
      </c>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156"/>
      <c r="AD70" s="1"/>
      <c r="AJ70" s="9"/>
      <c r="AU70" s="844">
        <v>1</v>
      </c>
      <c r="AV70" s="958" t="s">
        <v>395</v>
      </c>
      <c r="AW70" s="209" t="s">
        <v>81</v>
      </c>
      <c r="AX70" s="952">
        <v>380000</v>
      </c>
      <c r="AY70" s="210" t="s">
        <v>426</v>
      </c>
      <c r="AZ70" s="12"/>
      <c r="BA70" s="12"/>
      <c r="BB70" s="12"/>
      <c r="BH70" s="9"/>
      <c r="BI70" s="9"/>
    </row>
    <row r="71" spans="1:61">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156"/>
      <c r="AD71" s="1"/>
      <c r="AJ71" s="9"/>
      <c r="AU71" s="845"/>
      <c r="AV71" s="959"/>
      <c r="AW71" s="211">
        <f>DATE($AF$4-70,1,1)</f>
        <v>18263</v>
      </c>
      <c r="AX71" s="953"/>
      <c r="AY71" s="212">
        <v>70000</v>
      </c>
      <c r="AZ71" s="9"/>
      <c r="BA71" s="9"/>
      <c r="BB71" s="9"/>
      <c r="BH71" s="9"/>
      <c r="BI71" s="9"/>
    </row>
    <row r="72" spans="1:61">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6"/>
      <c r="AD72" s="1"/>
      <c r="AJ72" s="9"/>
      <c r="AK72" s="9"/>
      <c r="AL72" s="9"/>
      <c r="AM72" s="9"/>
      <c r="AN72" s="9"/>
      <c r="AO72" s="9"/>
      <c r="AP72" s="9"/>
      <c r="AQ72" s="9"/>
      <c r="AR72" s="9"/>
      <c r="AS72" s="9"/>
      <c r="AU72" s="819">
        <v>2</v>
      </c>
      <c r="AV72" s="820" t="s">
        <v>396</v>
      </c>
      <c r="AW72" s="213">
        <f>DATE($AF$4-70,1,2)</f>
        <v>18264</v>
      </c>
      <c r="AX72" s="954">
        <v>330000</v>
      </c>
      <c r="AY72" s="214"/>
      <c r="AZ72" s="9"/>
      <c r="BA72" s="9"/>
      <c r="BB72" s="9"/>
      <c r="BH72" s="9"/>
      <c r="BI72" s="9"/>
    </row>
    <row r="73" spans="1:61" ht="19.5" thickBot="1">
      <c r="A73" s="52" t="s">
        <v>42</v>
      </c>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6"/>
      <c r="AD73" s="1"/>
      <c r="AF73" s="130" t="s">
        <v>429</v>
      </c>
      <c r="AG73" s="134">
        <f>$A$77-$I$77</f>
        <v>0</v>
      </c>
      <c r="AJ73" s="9"/>
      <c r="AK73" s="9"/>
      <c r="AL73" s="9"/>
      <c r="AM73" s="9"/>
      <c r="AN73" s="9"/>
      <c r="AO73" s="9"/>
      <c r="AP73" s="9"/>
      <c r="AQ73" s="9"/>
      <c r="AR73" s="9"/>
      <c r="AS73" s="9"/>
      <c r="AT73" s="9"/>
      <c r="AU73" s="819"/>
      <c r="AV73" s="820"/>
      <c r="AW73" s="215" t="s">
        <v>81</v>
      </c>
      <c r="AX73" s="955"/>
      <c r="AY73" s="208"/>
      <c r="AZ73" s="9"/>
      <c r="BA73" s="9"/>
      <c r="BB73" s="9"/>
      <c r="BH73" s="9"/>
      <c r="BI73" s="9"/>
    </row>
    <row r="74" spans="1:61">
      <c r="A74" s="836" t="s">
        <v>101</v>
      </c>
      <c r="B74" s="837"/>
      <c r="C74" s="837"/>
      <c r="D74" s="837"/>
      <c r="E74" s="837"/>
      <c r="F74" s="837"/>
      <c r="G74" s="837"/>
      <c r="H74" s="837"/>
      <c r="I74" s="837" t="s">
        <v>143</v>
      </c>
      <c r="J74" s="837"/>
      <c r="K74" s="837"/>
      <c r="L74" s="837"/>
      <c r="M74" s="837"/>
      <c r="N74" s="837"/>
      <c r="O74" s="837"/>
      <c r="P74" s="837"/>
      <c r="Q74" s="809" t="s">
        <v>102</v>
      </c>
      <c r="R74" s="807"/>
      <c r="S74" s="807"/>
      <c r="T74" s="807"/>
      <c r="U74" s="807"/>
      <c r="V74" s="807"/>
      <c r="W74" s="807"/>
      <c r="X74" s="810"/>
      <c r="Y74" s="53"/>
      <c r="Z74" s="53"/>
      <c r="AA74" s="53"/>
      <c r="AB74" s="53"/>
      <c r="AC74" s="56"/>
      <c r="AD74" s="1"/>
      <c r="AF74" s="130" t="s">
        <v>430</v>
      </c>
      <c r="AG74" s="134">
        <f>収入!$V$74</f>
        <v>0</v>
      </c>
      <c r="AH74" s="9"/>
      <c r="AI74" s="9"/>
      <c r="AJ74" s="9"/>
      <c r="AK74" s="9"/>
      <c r="AL74" s="9"/>
      <c r="AM74" s="9"/>
      <c r="AN74" s="9"/>
      <c r="AO74" s="9"/>
      <c r="AP74" s="9"/>
      <c r="AQ74" s="9"/>
      <c r="AR74" s="9"/>
      <c r="AS74" s="9"/>
      <c r="AT74" s="9"/>
      <c r="AU74" s="819"/>
      <c r="AV74" s="820"/>
      <c r="AW74" s="211">
        <f>DATE($AF$4-23,1,1)</f>
        <v>35430</v>
      </c>
      <c r="AX74" s="956"/>
      <c r="AY74" s="214"/>
      <c r="AZ74" s="9"/>
      <c r="BA74" s="9"/>
      <c r="BB74" s="9"/>
    </row>
    <row r="75" spans="1:61">
      <c r="A75" s="838"/>
      <c r="B75" s="839"/>
      <c r="C75" s="839"/>
      <c r="D75" s="839"/>
      <c r="E75" s="839"/>
      <c r="F75" s="839"/>
      <c r="G75" s="839"/>
      <c r="H75" s="839"/>
      <c r="I75" s="840"/>
      <c r="J75" s="841"/>
      <c r="K75" s="222"/>
      <c r="L75" s="162" t="s">
        <v>3</v>
      </c>
      <c r="M75" s="222"/>
      <c r="N75" s="162" t="s">
        <v>4</v>
      </c>
      <c r="O75" s="222"/>
      <c r="P75" s="163" t="s">
        <v>103</v>
      </c>
      <c r="Q75" s="842"/>
      <c r="R75" s="842"/>
      <c r="S75" s="842"/>
      <c r="T75" s="842"/>
      <c r="U75" s="842"/>
      <c r="V75" s="842"/>
      <c r="W75" s="842"/>
      <c r="X75" s="843"/>
      <c r="Y75" s="53"/>
      <c r="Z75" s="53"/>
      <c r="AA75" s="53"/>
      <c r="AB75" s="53"/>
      <c r="AC75" s="56"/>
      <c r="AD75" s="1"/>
      <c r="AF75" s="130" t="s">
        <v>431</v>
      </c>
      <c r="AG75" s="135">
        <f>ROUNDDOWN(IF($AG$74*0.1&lt;0,0,$AG$74*0.1),0)</f>
        <v>0</v>
      </c>
      <c r="AH75" s="9"/>
      <c r="AI75" s="9"/>
      <c r="AJ75" s="9"/>
      <c r="AK75" s="9"/>
      <c r="AL75" s="9"/>
      <c r="AM75" s="9"/>
      <c r="AN75" s="9"/>
      <c r="AO75" s="9"/>
      <c r="AP75" s="9"/>
      <c r="AQ75" s="9"/>
      <c r="AR75" s="9"/>
      <c r="AS75" s="9"/>
      <c r="AT75" s="9"/>
      <c r="AU75" s="819">
        <v>3</v>
      </c>
      <c r="AV75" s="820" t="s">
        <v>397</v>
      </c>
      <c r="AW75" s="213">
        <f>DATE($AF$4-23,1,2)</f>
        <v>35431</v>
      </c>
      <c r="AX75" s="954">
        <v>450000</v>
      </c>
      <c r="AY75" s="214"/>
      <c r="AZ75" s="9"/>
      <c r="BA75" s="9"/>
      <c r="BB75" s="9"/>
      <c r="BC75" s="1"/>
      <c r="BD75" s="1"/>
    </row>
    <row r="76" spans="1:61">
      <c r="A76" s="856" t="s">
        <v>104</v>
      </c>
      <c r="B76" s="857"/>
      <c r="C76" s="857"/>
      <c r="D76" s="857"/>
      <c r="E76" s="857"/>
      <c r="F76" s="857"/>
      <c r="G76" s="857"/>
      <c r="H76" s="857"/>
      <c r="I76" s="857" t="s">
        <v>105</v>
      </c>
      <c r="J76" s="857"/>
      <c r="K76" s="857"/>
      <c r="L76" s="857"/>
      <c r="M76" s="857"/>
      <c r="N76" s="857"/>
      <c r="O76" s="857"/>
      <c r="P76" s="857"/>
      <c r="Q76" s="858" t="s">
        <v>106</v>
      </c>
      <c r="R76" s="858"/>
      <c r="S76" s="858"/>
      <c r="T76" s="858"/>
      <c r="U76" s="858"/>
      <c r="V76" s="858"/>
      <c r="W76" s="858"/>
      <c r="X76" s="859"/>
      <c r="Y76" s="53"/>
      <c r="Z76" s="53"/>
      <c r="AA76" s="53"/>
      <c r="AB76" s="53"/>
      <c r="AC76" s="56"/>
      <c r="AD76" s="1"/>
      <c r="AE76" s="9"/>
      <c r="AF76" s="130" t="s">
        <v>425</v>
      </c>
      <c r="AG76" s="134">
        <f>IF($AG$73-$AG$75&lt;0,0,$AG$73-$AG$75)</f>
        <v>0</v>
      </c>
      <c r="AH76" s="9"/>
      <c r="AI76" s="9"/>
      <c r="AJ76" s="9"/>
      <c r="AK76" s="9"/>
      <c r="AL76" s="9"/>
      <c r="AM76" s="9"/>
      <c r="AN76" s="9"/>
      <c r="AO76" s="9"/>
      <c r="AP76" s="9"/>
      <c r="AQ76" s="9"/>
      <c r="AR76" s="9"/>
      <c r="AS76" s="9"/>
      <c r="AT76" s="9"/>
      <c r="AU76" s="819"/>
      <c r="AV76" s="820"/>
      <c r="AW76" s="215" t="s">
        <v>81</v>
      </c>
      <c r="AX76" s="955"/>
      <c r="AY76" s="208"/>
      <c r="AZ76" s="9"/>
      <c r="BA76" s="9"/>
      <c r="BB76" s="9"/>
      <c r="BC76" s="1"/>
      <c r="BD76" s="1"/>
    </row>
    <row r="77" spans="1:61" ht="19.5" thickBot="1">
      <c r="A77" s="860"/>
      <c r="B77" s="861"/>
      <c r="C77" s="861"/>
      <c r="D77" s="861"/>
      <c r="E77" s="861"/>
      <c r="F77" s="861"/>
      <c r="G77" s="861"/>
      <c r="H77" s="861"/>
      <c r="I77" s="684"/>
      <c r="J77" s="684"/>
      <c r="K77" s="684"/>
      <c r="L77" s="684"/>
      <c r="M77" s="684"/>
      <c r="N77" s="684"/>
      <c r="O77" s="684"/>
      <c r="P77" s="684"/>
      <c r="Q77" s="684"/>
      <c r="R77" s="684"/>
      <c r="S77" s="684"/>
      <c r="T77" s="684"/>
      <c r="U77" s="684"/>
      <c r="V77" s="684"/>
      <c r="W77" s="684"/>
      <c r="X77" s="825"/>
      <c r="AC77" s="56"/>
      <c r="AD77" s="1"/>
      <c r="AE77" s="9"/>
      <c r="AF77" s="131" t="s">
        <v>432</v>
      </c>
      <c r="AG77" s="131">
        <f>IF($Q$77-50000&lt;0,0,$Q$77-50000)</f>
        <v>0</v>
      </c>
      <c r="AH77" s="9"/>
      <c r="AI77" s="9"/>
      <c r="AJ77" s="9"/>
      <c r="AK77" s="9"/>
      <c r="AL77" s="9"/>
      <c r="AM77" s="9"/>
      <c r="AN77" s="9"/>
      <c r="AO77" s="9"/>
      <c r="AP77" s="9"/>
      <c r="AQ77" s="9"/>
      <c r="AR77" s="9"/>
      <c r="AS77" s="9"/>
      <c r="AT77" s="9"/>
      <c r="AU77" s="819"/>
      <c r="AV77" s="820"/>
      <c r="AW77" s="211">
        <f>DATE($AF$4-19,1,1)</f>
        <v>36891</v>
      </c>
      <c r="AX77" s="956"/>
      <c r="AY77" s="214"/>
      <c r="AZ77" s="9"/>
      <c r="BA77" s="9"/>
      <c r="BB77" s="9"/>
      <c r="BC77" s="1"/>
      <c r="BD77" s="1"/>
    </row>
    <row r="78" spans="1:61" ht="19.5" thickBot="1">
      <c r="A78" s="53"/>
      <c r="B78" s="53"/>
      <c r="C78" s="53"/>
      <c r="D78" s="53"/>
      <c r="E78" s="53"/>
      <c r="F78" s="53"/>
      <c r="G78" s="53"/>
      <c r="H78" s="53"/>
      <c r="I78" s="862" t="s">
        <v>42</v>
      </c>
      <c r="J78" s="863"/>
      <c r="K78" s="863"/>
      <c r="L78" s="863"/>
      <c r="M78" s="863"/>
      <c r="N78" s="863"/>
      <c r="O78" s="863"/>
      <c r="P78" s="863"/>
      <c r="Q78" s="864">
        <f>$AG$78</f>
        <v>0</v>
      </c>
      <c r="R78" s="864"/>
      <c r="S78" s="864"/>
      <c r="T78" s="864"/>
      <c r="U78" s="864"/>
      <c r="V78" s="864"/>
      <c r="W78" s="864"/>
      <c r="X78" s="865"/>
      <c r="Y78" s="115"/>
      <c r="Z78" s="115"/>
      <c r="AA78" s="115"/>
      <c r="AB78" s="115"/>
      <c r="AC78" s="1"/>
      <c r="AD78" s="1"/>
      <c r="AE78" s="9"/>
      <c r="AF78" s="136" t="s">
        <v>433</v>
      </c>
      <c r="AG78" s="137">
        <f>IF($AG$76&lt;$AG$77,$AG$77,$AG$76)</f>
        <v>0</v>
      </c>
      <c r="AH78" s="9"/>
      <c r="AI78" s="9"/>
      <c r="AJ78" s="9"/>
      <c r="AK78" s="9"/>
      <c r="AL78" s="9"/>
      <c r="AM78" s="9"/>
      <c r="AN78" s="9"/>
      <c r="AO78" s="9"/>
      <c r="AP78" s="9"/>
      <c r="AQ78" s="9"/>
      <c r="AR78" s="9"/>
      <c r="AS78" s="9"/>
      <c r="AT78" s="9"/>
      <c r="AU78" s="819">
        <v>2</v>
      </c>
      <c r="AV78" s="820" t="s">
        <v>396</v>
      </c>
      <c r="AW78" s="213">
        <f>DATE($AF$4-19,1,2)</f>
        <v>36892</v>
      </c>
      <c r="AX78" s="954">
        <v>330000</v>
      </c>
      <c r="AY78" s="214"/>
      <c r="AZ78" s="9"/>
      <c r="BA78" s="9"/>
      <c r="BB78" s="9"/>
      <c r="BC78" s="1"/>
      <c r="BD78" s="1"/>
    </row>
    <row r="79" spans="1:61">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115"/>
      <c r="AD79" s="1"/>
      <c r="AE79" s="9"/>
      <c r="AF79" s="9" t="s">
        <v>534</v>
      </c>
      <c r="AG79" s="9" t="str">
        <f>$I$75&amp;$K$75&amp;$L$75&amp;$M$75&amp;$N$75&amp;$O$75&amp;$P$75</f>
        <v>年月日</v>
      </c>
      <c r="AH79" s="9"/>
      <c r="AI79" s="9"/>
      <c r="AJ79" s="9"/>
      <c r="AS79" s="9"/>
      <c r="AT79" s="9"/>
      <c r="AU79" s="819"/>
      <c r="AV79" s="820"/>
      <c r="AW79" s="215" t="s">
        <v>81</v>
      </c>
      <c r="AX79" s="955"/>
      <c r="AY79" s="208"/>
      <c r="AZ79" s="9"/>
      <c r="BA79" s="9"/>
      <c r="BB79" s="9"/>
      <c r="BC79" s="9"/>
      <c r="BD79" s="9"/>
    </row>
    <row r="80" spans="1:61" ht="19.5" thickBot="1">
      <c r="A80" s="52" t="s">
        <v>45</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6"/>
      <c r="AD80" s="1"/>
      <c r="AE80" s="9"/>
      <c r="AF80" s="9"/>
      <c r="AG80" s="171" t="e">
        <f>DATEVALUE($AG$79)</f>
        <v>#VALUE!</v>
      </c>
      <c r="AH80" s="9"/>
      <c r="AI80" s="9"/>
      <c r="AJ80" s="9"/>
      <c r="AS80" s="9"/>
      <c r="AT80" s="9"/>
      <c r="AU80" s="819"/>
      <c r="AV80" s="820"/>
      <c r="AW80" s="211">
        <f>DATE($AF$4-16,1,1)</f>
        <v>37986</v>
      </c>
      <c r="AX80" s="956"/>
      <c r="AY80" s="214"/>
      <c r="AZ80" s="9"/>
      <c r="BA80" s="9"/>
      <c r="BB80" s="9"/>
      <c r="BC80" s="9"/>
      <c r="BD80" s="9"/>
    </row>
    <row r="81" spans="1:56">
      <c r="A81" s="806" t="s">
        <v>447</v>
      </c>
      <c r="B81" s="807"/>
      <c r="C81" s="807"/>
      <c r="D81" s="807"/>
      <c r="E81" s="807"/>
      <c r="F81" s="807"/>
      <c r="G81" s="807"/>
      <c r="H81" s="808"/>
      <c r="I81" s="809" t="s">
        <v>448</v>
      </c>
      <c r="J81" s="807"/>
      <c r="K81" s="807"/>
      <c r="L81" s="807"/>
      <c r="M81" s="807"/>
      <c r="N81" s="807"/>
      <c r="O81" s="807"/>
      <c r="P81" s="808"/>
      <c r="Q81" s="809" t="s">
        <v>449</v>
      </c>
      <c r="R81" s="807"/>
      <c r="S81" s="807"/>
      <c r="T81" s="807"/>
      <c r="U81" s="807"/>
      <c r="V81" s="807"/>
      <c r="W81" s="807"/>
      <c r="X81" s="810"/>
      <c r="Y81" s="53"/>
      <c r="Z81" s="53"/>
      <c r="AA81" s="53"/>
      <c r="AB81" s="53"/>
      <c r="AC81" s="56"/>
      <c r="AD81" s="1"/>
      <c r="AE81" s="9"/>
      <c r="AF81" s="9"/>
      <c r="AG81" s="129"/>
      <c r="AH81" s="9"/>
      <c r="AI81" s="9"/>
      <c r="AJ81" s="9"/>
      <c r="AS81" s="9"/>
      <c r="AT81" s="9"/>
      <c r="AU81" s="819">
        <v>4</v>
      </c>
      <c r="AV81" s="820" t="s">
        <v>398</v>
      </c>
      <c r="AW81" s="213">
        <f>DATE($AF$4-16,1,2)</f>
        <v>37987</v>
      </c>
      <c r="AX81" s="954">
        <v>0</v>
      </c>
      <c r="AY81" s="214"/>
      <c r="AZ81" s="9"/>
      <c r="BA81" s="9"/>
      <c r="BB81" s="9"/>
      <c r="BC81" s="9"/>
      <c r="BD81" s="9"/>
    </row>
    <row r="82" spans="1:56">
      <c r="A82" s="852"/>
      <c r="B82" s="665"/>
      <c r="C82" s="665"/>
      <c r="D82" s="665"/>
      <c r="E82" s="665"/>
      <c r="F82" s="665"/>
      <c r="G82" s="665"/>
      <c r="H82" s="665"/>
      <c r="I82" s="665"/>
      <c r="J82" s="665"/>
      <c r="K82" s="665"/>
      <c r="L82" s="665"/>
      <c r="M82" s="665"/>
      <c r="N82" s="665"/>
      <c r="O82" s="665"/>
      <c r="P82" s="665"/>
      <c r="Q82" s="853">
        <f>IF($A$82-$I$82&lt;0,0,$A$82-$I$82)</f>
        <v>0</v>
      </c>
      <c r="R82" s="854"/>
      <c r="S82" s="854"/>
      <c r="T82" s="854"/>
      <c r="U82" s="854"/>
      <c r="V82" s="854"/>
      <c r="W82" s="854"/>
      <c r="X82" s="855"/>
      <c r="Y82" s="53"/>
      <c r="Z82" s="53"/>
      <c r="AA82" s="53"/>
      <c r="AB82" s="53"/>
      <c r="AC82" s="56"/>
      <c r="AD82" s="1"/>
      <c r="AE82" s="9"/>
      <c r="AF82" s="9"/>
      <c r="AG82" s="9"/>
      <c r="AH82" s="9"/>
      <c r="AI82" s="123"/>
      <c r="AT82" s="9"/>
      <c r="AU82" s="819"/>
      <c r="AV82" s="820"/>
      <c r="AW82" s="216" t="s">
        <v>81</v>
      </c>
      <c r="AX82" s="956"/>
      <c r="AY82" s="208"/>
      <c r="AZ82" s="9"/>
      <c r="BA82" s="9"/>
      <c r="BB82" s="9"/>
      <c r="BC82" s="9"/>
      <c r="BD82" s="9"/>
    </row>
    <row r="83" spans="1:56">
      <c r="A83" s="793" t="s">
        <v>434</v>
      </c>
      <c r="B83" s="794"/>
      <c r="C83" s="794"/>
      <c r="D83" s="794"/>
      <c r="E83" s="794"/>
      <c r="F83" s="794"/>
      <c r="G83" s="794"/>
      <c r="H83" s="795"/>
      <c r="I83" s="811" t="s">
        <v>450</v>
      </c>
      <c r="J83" s="812"/>
      <c r="K83" s="812"/>
      <c r="L83" s="812"/>
      <c r="M83" s="812"/>
      <c r="N83" s="812"/>
      <c r="O83" s="812"/>
      <c r="P83" s="813"/>
      <c r="Q83" s="800" t="s">
        <v>435</v>
      </c>
      <c r="R83" s="801"/>
      <c r="S83" s="801"/>
      <c r="T83" s="801"/>
      <c r="U83" s="801"/>
      <c r="V83" s="801"/>
      <c r="W83" s="801"/>
      <c r="X83" s="802"/>
      <c r="Y83" s="53"/>
      <c r="Z83" s="53"/>
      <c r="AA83" s="53"/>
      <c r="AB83" s="53"/>
      <c r="AC83" s="56"/>
      <c r="AD83" s="1"/>
      <c r="AE83" s="9"/>
      <c r="AF83" s="9"/>
      <c r="AG83" s="9"/>
      <c r="AH83" s="9"/>
      <c r="AI83" s="123"/>
      <c r="AU83" s="9"/>
      <c r="AV83" s="9"/>
      <c r="AW83" s="9"/>
      <c r="AX83" s="9"/>
      <c r="AY83" s="9"/>
      <c r="AZ83" s="9"/>
      <c r="BA83" s="9"/>
      <c r="BB83" s="9"/>
      <c r="BC83" s="9"/>
      <c r="BD83" s="9"/>
    </row>
    <row r="84" spans="1:56" ht="19.5" thickBot="1">
      <c r="A84" s="817">
        <f>収入!$V$74</f>
        <v>0</v>
      </c>
      <c r="B84" s="818"/>
      <c r="C84" s="818"/>
      <c r="D84" s="818"/>
      <c r="E84" s="818"/>
      <c r="F84" s="818"/>
      <c r="G84" s="818"/>
      <c r="H84" s="818"/>
      <c r="I84" s="679">
        <f>ROUNDDOWN(IF($A$84*0.05&lt;0,0,$A$84*0.05),0)</f>
        <v>0</v>
      </c>
      <c r="J84" s="679"/>
      <c r="K84" s="679"/>
      <c r="L84" s="679"/>
      <c r="M84" s="679"/>
      <c r="N84" s="679"/>
      <c r="O84" s="679"/>
      <c r="P84" s="679"/>
      <c r="Q84" s="679">
        <f>IF($I$84&lt;100000,$I$84,100000)</f>
        <v>0</v>
      </c>
      <c r="R84" s="679"/>
      <c r="S84" s="679"/>
      <c r="T84" s="679"/>
      <c r="U84" s="679"/>
      <c r="V84" s="679"/>
      <c r="W84" s="679"/>
      <c r="X84" s="680"/>
      <c r="AB84" s="1"/>
      <c r="AC84" s="56"/>
      <c r="AD84" s="1"/>
      <c r="AE84" s="9"/>
      <c r="AF84" s="9"/>
      <c r="AG84" s="9"/>
      <c r="AH84" s="9"/>
      <c r="AI84" s="9"/>
      <c r="AU84" s="9"/>
      <c r="AV84" s="9"/>
      <c r="AW84" s="9"/>
      <c r="AX84" s="9"/>
      <c r="AY84" s="9"/>
      <c r="AZ84" s="9"/>
      <c r="BA84" s="9"/>
      <c r="BB84" s="9"/>
      <c r="BC84" s="9"/>
      <c r="BD84" s="9"/>
    </row>
    <row r="85" spans="1:56" ht="19.5" thickBot="1">
      <c r="H85" s="145"/>
      <c r="I85" s="798" t="s">
        <v>451</v>
      </c>
      <c r="J85" s="799"/>
      <c r="K85" s="799"/>
      <c r="L85" s="799"/>
      <c r="M85" s="799"/>
      <c r="N85" s="799"/>
      <c r="O85" s="799"/>
      <c r="P85" s="799"/>
      <c r="Q85" s="803">
        <f>IF($Q$82-$Q$84&lt;0,0,$Q$82-$Q$84)</f>
        <v>0</v>
      </c>
      <c r="R85" s="804"/>
      <c r="S85" s="804"/>
      <c r="T85" s="804"/>
      <c r="U85" s="804"/>
      <c r="V85" s="804"/>
      <c r="W85" s="804"/>
      <c r="X85" s="805"/>
      <c r="AB85" s="1"/>
      <c r="AC85" s="56"/>
      <c r="AD85" s="1"/>
      <c r="AE85" s="9"/>
      <c r="AF85" s="9"/>
      <c r="AG85" s="9"/>
      <c r="AH85" s="9"/>
      <c r="AI85" s="9"/>
      <c r="AU85" s="9"/>
      <c r="AV85" s="9"/>
      <c r="AW85" s="9"/>
      <c r="AX85" s="9"/>
      <c r="AY85" s="9"/>
      <c r="AZ85" s="9"/>
      <c r="BA85" s="9"/>
      <c r="BB85" s="9"/>
      <c r="BC85" s="9"/>
      <c r="BD85" s="9"/>
    </row>
    <row r="86" spans="1:56">
      <c r="AB86" s="1"/>
      <c r="AC86" s="1"/>
      <c r="AD86" s="1"/>
      <c r="AE86" s="9"/>
      <c r="AF86" s="9"/>
      <c r="AG86" s="9"/>
      <c r="AH86" s="9"/>
      <c r="AI86" s="9"/>
      <c r="AU86" s="9"/>
      <c r="AV86" s="9"/>
      <c r="AW86" s="9"/>
      <c r="AX86" s="9"/>
      <c r="AY86" s="9"/>
      <c r="AZ86" s="9"/>
      <c r="BA86" s="9"/>
      <c r="BB86" s="9"/>
      <c r="BC86" s="9"/>
      <c r="BD86" s="9"/>
    </row>
    <row r="87" spans="1:56" ht="21" customHeight="1" thickBot="1">
      <c r="A87" s="52" t="s">
        <v>452</v>
      </c>
      <c r="B87" s="53"/>
      <c r="C87" s="53"/>
      <c r="D87" s="53"/>
      <c r="E87" s="53"/>
      <c r="F87" s="53"/>
      <c r="G87" s="53"/>
      <c r="H87" s="53"/>
      <c r="I87" s="53"/>
      <c r="J87" s="53"/>
      <c r="K87" s="53"/>
      <c r="L87" s="53"/>
      <c r="M87" s="53"/>
      <c r="N87" s="53"/>
      <c r="O87" s="53"/>
      <c r="P87" s="53"/>
      <c r="AB87" s="1"/>
      <c r="AC87" s="1"/>
      <c r="AD87" s="1"/>
      <c r="AE87" s="9"/>
      <c r="AF87" s="9"/>
      <c r="AG87" s="9"/>
      <c r="AH87" s="9"/>
      <c r="AI87" s="9"/>
      <c r="AU87" s="9"/>
      <c r="AV87" s="9"/>
      <c r="AW87" s="9"/>
      <c r="AX87" s="9"/>
      <c r="AY87" s="9"/>
      <c r="AZ87" s="9"/>
      <c r="BA87" s="9"/>
      <c r="BB87" s="9"/>
      <c r="BC87" s="9"/>
      <c r="BD87" s="9"/>
    </row>
    <row r="88" spans="1:56" ht="19.5" thickBot="1">
      <c r="A88" s="814" t="s">
        <v>452</v>
      </c>
      <c r="B88" s="815"/>
      <c r="C88" s="815"/>
      <c r="D88" s="815"/>
      <c r="E88" s="815"/>
      <c r="F88" s="815"/>
      <c r="G88" s="815"/>
      <c r="H88" s="816"/>
      <c r="I88" s="789">
        <f>$AG$89</f>
        <v>430000</v>
      </c>
      <c r="J88" s="789"/>
      <c r="K88" s="789"/>
      <c r="L88" s="789"/>
      <c r="M88" s="789"/>
      <c r="N88" s="789"/>
      <c r="O88" s="789"/>
      <c r="P88" s="790"/>
      <c r="AC88" s="1"/>
      <c r="AD88" s="1"/>
      <c r="AE88" s="9"/>
      <c r="AF88" s="130" t="s">
        <v>453</v>
      </c>
      <c r="AG88" s="134">
        <f>収入!$V$74</f>
        <v>0</v>
      </c>
      <c r="AH88" s="9"/>
      <c r="AI88" s="9"/>
      <c r="AU88" s="9"/>
      <c r="AV88" s="791" t="s">
        <v>453</v>
      </c>
      <c r="AW88" s="792"/>
      <c r="AX88" s="161" t="s">
        <v>454</v>
      </c>
      <c r="AY88" s="9"/>
      <c r="AZ88" s="9"/>
      <c r="BA88" s="9"/>
      <c r="BB88" s="9"/>
      <c r="BC88" s="9"/>
      <c r="BD88" s="9"/>
    </row>
    <row r="89" spans="1:56">
      <c r="AE89" s="9"/>
      <c r="AF89" s="130" t="s">
        <v>454</v>
      </c>
      <c r="AG89" s="130">
        <f>IF($AG$88&lt;$AV$90,$AX$89,IF($AG$88&lt;$AV$91,$AX$90,IF($AG$88&lt;$AV$92,$AX$91,0)))</f>
        <v>430000</v>
      </c>
      <c r="AH89" s="9"/>
      <c r="AI89" s="9"/>
      <c r="AU89" s="9"/>
      <c r="AV89" s="141"/>
      <c r="AW89" s="217">
        <v>24000000</v>
      </c>
      <c r="AX89" s="218">
        <v>430000</v>
      </c>
      <c r="AY89" s="204"/>
      <c r="AZ89" s="204"/>
      <c r="BA89" s="204"/>
      <c r="BB89" s="204"/>
      <c r="BC89" s="9"/>
      <c r="BD89" s="9"/>
    </row>
    <row r="90" spans="1:56">
      <c r="AE90" s="9"/>
      <c r="AF90" s="9"/>
      <c r="AG90" s="9"/>
      <c r="AH90" s="9"/>
      <c r="AI90" s="9"/>
      <c r="AU90" s="9"/>
      <c r="AV90" s="142">
        <f>AW89+1</f>
        <v>24000001</v>
      </c>
      <c r="AW90" s="217">
        <v>24500000</v>
      </c>
      <c r="AX90" s="218">
        <v>290000</v>
      </c>
      <c r="AY90" s="204"/>
      <c r="AZ90" s="204"/>
      <c r="BA90" s="204"/>
      <c r="BB90" s="204"/>
      <c r="BC90" s="9"/>
      <c r="BD90" s="9"/>
    </row>
    <row r="91" spans="1:56">
      <c r="AE91" s="9"/>
      <c r="AF91" s="9"/>
      <c r="AG91" s="9"/>
      <c r="AH91" s="9"/>
      <c r="AI91" s="9"/>
      <c r="AU91" s="9"/>
      <c r="AV91" s="142">
        <f>AW90+1</f>
        <v>24500001</v>
      </c>
      <c r="AW91" s="217">
        <v>25000000</v>
      </c>
      <c r="AX91" s="218">
        <v>150000</v>
      </c>
      <c r="AY91" s="205"/>
      <c r="AZ91" s="204"/>
      <c r="BA91" s="204"/>
      <c r="BB91" s="204"/>
      <c r="BC91" s="9"/>
      <c r="BD91" s="9"/>
    </row>
    <row r="92" spans="1:56">
      <c r="AE92" s="9"/>
      <c r="AF92" s="9"/>
      <c r="AG92" s="9"/>
      <c r="AH92" s="9"/>
      <c r="AI92" s="9"/>
      <c r="AU92" s="9"/>
      <c r="AV92" s="140">
        <f>AW91+1</f>
        <v>25000001</v>
      </c>
      <c r="AW92" s="219"/>
      <c r="AX92" s="218">
        <v>0</v>
      </c>
      <c r="AY92" s="205"/>
      <c r="AZ92" s="204"/>
      <c r="BA92" s="204"/>
      <c r="BB92" s="204"/>
      <c r="BC92" s="9"/>
      <c r="BD92" s="9"/>
    </row>
    <row r="93" spans="1:56">
      <c r="AE93" s="9"/>
      <c r="AF93" s="9"/>
      <c r="AG93" s="9"/>
      <c r="AH93" s="9"/>
      <c r="AI93" s="9"/>
      <c r="AU93" s="9"/>
      <c r="AV93" s="204"/>
      <c r="AW93" s="204"/>
      <c r="AX93" s="204"/>
      <c r="AY93" s="205"/>
      <c r="AZ93" s="204"/>
      <c r="BA93" s="204"/>
      <c r="BB93" s="204"/>
      <c r="BC93" s="9"/>
      <c r="BD93" s="9"/>
    </row>
    <row r="94" spans="1:56">
      <c r="AE94" s="9"/>
      <c r="AF94" s="9"/>
      <c r="AG94" s="9"/>
      <c r="AH94" s="9"/>
      <c r="AI94" s="9"/>
      <c r="AU94" s="9"/>
      <c r="AV94" s="204"/>
      <c r="AW94" s="204"/>
      <c r="AX94" s="204"/>
      <c r="AY94" s="205"/>
      <c r="AZ94" s="204"/>
      <c r="BA94" s="204"/>
      <c r="BB94" s="204"/>
      <c r="BC94" s="9"/>
      <c r="BD94" s="9"/>
    </row>
    <row r="95" spans="1:56">
      <c r="AE95" s="9"/>
      <c r="AF95" s="9"/>
      <c r="AG95" s="9"/>
      <c r="AH95" s="9"/>
      <c r="AI95" s="9"/>
      <c r="AU95" s="9"/>
      <c r="AV95" s="204"/>
      <c r="AW95" s="204"/>
      <c r="AX95" s="204"/>
      <c r="AY95" s="204"/>
      <c r="AZ95" s="204"/>
      <c r="BA95" s="204"/>
      <c r="BB95" s="204"/>
      <c r="BC95" s="9"/>
      <c r="BD95" s="9"/>
    </row>
    <row r="96" spans="1:56">
      <c r="AE96" s="9"/>
      <c r="AF96" s="9"/>
      <c r="AG96" s="9"/>
      <c r="AH96" s="9"/>
      <c r="AI96" s="9"/>
      <c r="AU96" s="9"/>
      <c r="AV96" s="204"/>
      <c r="AW96" s="204"/>
      <c r="AX96" s="204"/>
      <c r="AY96" s="204"/>
      <c r="AZ96" s="204"/>
      <c r="BA96" s="204"/>
      <c r="BB96" s="204"/>
      <c r="BC96" s="9"/>
      <c r="BD96" s="9"/>
    </row>
    <row r="97" spans="31:56">
      <c r="AE97" s="9"/>
      <c r="AF97" s="9"/>
      <c r="AG97" s="9"/>
      <c r="AH97" s="9"/>
      <c r="AI97" s="9"/>
      <c r="AU97" s="9"/>
      <c r="AV97" s="204"/>
      <c r="AW97" s="9"/>
      <c r="AX97" s="9"/>
      <c r="AY97" s="9"/>
      <c r="AZ97" s="9"/>
      <c r="BC97" s="9"/>
      <c r="BD97" s="9"/>
    </row>
    <row r="98" spans="31:56">
      <c r="AE98" s="9"/>
      <c r="AF98" s="9"/>
      <c r="AG98" s="9"/>
      <c r="AH98" s="9"/>
      <c r="AI98" s="9"/>
      <c r="AU98" s="9"/>
      <c r="AV98" s="204"/>
      <c r="AW98" s="9"/>
      <c r="AX98" s="9"/>
      <c r="AY98" s="9"/>
      <c r="AZ98" s="9"/>
      <c r="BC98" s="9"/>
      <c r="BD98" s="9"/>
    </row>
    <row r="99" spans="31:56">
      <c r="AE99" s="9"/>
      <c r="AF99" s="9"/>
      <c r="AG99" s="9"/>
      <c r="AH99" s="9"/>
      <c r="AI99" s="9"/>
      <c r="AU99" s="9"/>
      <c r="AV99" s="204"/>
      <c r="AW99" s="9"/>
      <c r="AX99" s="9"/>
      <c r="AY99" s="9"/>
      <c r="AZ99" s="9"/>
      <c r="BC99" s="9"/>
      <c r="BD99" s="9"/>
    </row>
    <row r="100" spans="31:56">
      <c r="AE100" s="9"/>
      <c r="AF100" s="9"/>
      <c r="AG100" s="9"/>
      <c r="AH100" s="9"/>
      <c r="AI100" s="9"/>
      <c r="AU100" s="9"/>
      <c r="AV100" s="9"/>
      <c r="AW100" s="9"/>
      <c r="AX100" s="9"/>
      <c r="AY100" s="9"/>
      <c r="AZ100" s="9"/>
      <c r="BC100" s="9"/>
      <c r="BD100" s="9"/>
    </row>
    <row r="101" spans="31:56">
      <c r="AE101" s="9"/>
      <c r="AF101" s="9"/>
      <c r="AG101" s="9"/>
      <c r="AH101" s="9"/>
      <c r="AI101" s="9"/>
      <c r="AU101" s="9"/>
      <c r="AV101" s="9"/>
      <c r="AW101" s="9"/>
      <c r="AX101" s="9"/>
      <c r="AY101" s="9"/>
      <c r="AZ101" s="9"/>
      <c r="BC101" s="9"/>
      <c r="BD101" s="9"/>
    </row>
    <row r="102" spans="31:56">
      <c r="AE102" s="9"/>
      <c r="AF102" s="9"/>
      <c r="AG102" s="9"/>
      <c r="AH102" s="9"/>
      <c r="AI102" s="9"/>
      <c r="AU102" s="9"/>
      <c r="AV102" s="9"/>
      <c r="AW102" s="9"/>
      <c r="AX102" s="9"/>
      <c r="AY102" s="9"/>
      <c r="AZ102" s="9"/>
      <c r="BC102" s="9"/>
      <c r="BD102" s="9"/>
    </row>
    <row r="103" spans="31:56">
      <c r="AE103" s="9"/>
      <c r="AF103" s="9"/>
      <c r="AG103" s="9"/>
      <c r="AH103" s="9"/>
      <c r="AI103" s="9"/>
      <c r="AU103" s="9"/>
      <c r="AV103" s="9"/>
      <c r="AW103" s="9"/>
      <c r="AX103" s="9"/>
      <c r="AY103" s="9"/>
      <c r="AZ103" s="9"/>
      <c r="BC103" s="9"/>
      <c r="BD103" s="9"/>
    </row>
    <row r="104" spans="31:56">
      <c r="AE104" s="9"/>
      <c r="AF104" s="9"/>
      <c r="AG104" s="9"/>
      <c r="AH104" s="9"/>
      <c r="AI104" s="9"/>
      <c r="AU104" s="9"/>
      <c r="AV104" s="9"/>
      <c r="AW104" s="9"/>
      <c r="AX104" s="9"/>
      <c r="AY104" s="9"/>
      <c r="AZ104" s="9"/>
      <c r="BC104" s="9"/>
      <c r="BD104" s="9"/>
    </row>
    <row r="105" spans="31:56">
      <c r="AE105" s="9"/>
      <c r="AU105" s="9"/>
      <c r="AV105" s="9"/>
      <c r="AW105" s="9"/>
      <c r="AX105" s="9"/>
      <c r="AY105" s="9"/>
      <c r="AZ105" s="9"/>
      <c r="BC105" s="9"/>
      <c r="BD105" s="9"/>
    </row>
    <row r="106" spans="31:56">
      <c r="AE106" s="9"/>
      <c r="AU106" s="9"/>
      <c r="AV106" s="9"/>
      <c r="AW106" s="9"/>
      <c r="AX106" s="9"/>
      <c r="AY106" s="9"/>
      <c r="AZ106" s="9"/>
      <c r="BC106" s="9"/>
      <c r="BD106" s="9"/>
    </row>
    <row r="107" spans="31:56">
      <c r="AU107" s="9"/>
      <c r="AV107" s="9"/>
      <c r="AW107" s="9"/>
      <c r="AX107" s="9"/>
      <c r="AY107" s="9"/>
      <c r="AZ107" s="9"/>
    </row>
    <row r="108" spans="31:56">
      <c r="AU108" s="9"/>
      <c r="AV108" s="9"/>
      <c r="AW108" s="9"/>
      <c r="AX108" s="9"/>
      <c r="AY108" s="9"/>
      <c r="AZ108" s="9"/>
    </row>
    <row r="109" spans="31:56">
      <c r="AU109" s="9"/>
      <c r="AV109" s="9"/>
      <c r="AW109" s="9"/>
      <c r="AX109" s="9"/>
      <c r="AY109" s="9"/>
      <c r="AZ109" s="9"/>
    </row>
    <row r="110" spans="31:56">
      <c r="AU110" s="9"/>
      <c r="AV110" s="9"/>
      <c r="AW110" s="9"/>
      <c r="AX110" s="9"/>
      <c r="AY110" s="9"/>
      <c r="AZ110" s="9"/>
    </row>
    <row r="111" spans="31:56">
      <c r="AU111" s="9"/>
      <c r="AV111" s="9"/>
      <c r="AW111" s="9"/>
      <c r="AX111" s="9"/>
      <c r="AY111" s="9"/>
      <c r="AZ111" s="9"/>
    </row>
    <row r="112" spans="31:56">
      <c r="AU112" s="9"/>
      <c r="AV112" s="9"/>
      <c r="AW112" s="9"/>
      <c r="AX112" s="9"/>
      <c r="AY112" s="9"/>
      <c r="AZ112" s="9"/>
    </row>
    <row r="113" spans="47:52">
      <c r="AU113" s="9"/>
      <c r="AV113" s="9"/>
      <c r="AW113" s="9"/>
      <c r="AX113" s="9"/>
      <c r="AY113" s="9"/>
      <c r="AZ113" s="9"/>
    </row>
    <row r="114" spans="47:52">
      <c r="AU114" s="9"/>
      <c r="AV114" s="9"/>
      <c r="AW114" s="9"/>
      <c r="AX114" s="9"/>
      <c r="AY114" s="9"/>
      <c r="AZ114" s="9"/>
    </row>
    <row r="115" spans="47:52">
      <c r="AU115" s="9"/>
      <c r="AV115" s="9"/>
      <c r="AW115" s="9"/>
      <c r="AX115" s="9"/>
      <c r="AY115" s="9"/>
      <c r="AZ115" s="9"/>
    </row>
    <row r="116" spans="47:52">
      <c r="AU116" s="9"/>
      <c r="AV116" s="9"/>
      <c r="AW116" s="9"/>
      <c r="AX116" s="9"/>
      <c r="AY116" s="9"/>
      <c r="AZ116" s="9"/>
    </row>
    <row r="117" spans="47:52">
      <c r="AU117" s="9"/>
      <c r="AV117" s="9"/>
      <c r="AW117" s="9"/>
      <c r="AX117" s="9"/>
      <c r="AY117" s="9"/>
      <c r="AZ117" s="9"/>
    </row>
    <row r="118" spans="47:52">
      <c r="AU118" s="9"/>
      <c r="AV118" s="9"/>
      <c r="AW118" s="9"/>
      <c r="AX118" s="9"/>
      <c r="AY118" s="9"/>
      <c r="AZ118" s="9"/>
    </row>
    <row r="119" spans="47:52">
      <c r="AU119" s="9"/>
      <c r="AV119" s="9"/>
      <c r="AW119" s="9"/>
      <c r="AX119" s="9"/>
      <c r="AY119" s="9"/>
      <c r="AZ119" s="9"/>
    </row>
    <row r="120" spans="47:52">
      <c r="AU120" s="9"/>
      <c r="AV120" s="9"/>
      <c r="AW120" s="9"/>
      <c r="AX120" s="9"/>
      <c r="AY120" s="9"/>
      <c r="AZ120" s="9"/>
    </row>
    <row r="121" spans="47:52">
      <c r="AU121" s="9"/>
      <c r="AV121" s="9"/>
      <c r="AW121" s="9"/>
      <c r="AX121" s="9"/>
      <c r="AY121" s="9"/>
      <c r="AZ121" s="9"/>
    </row>
    <row r="122" spans="47:52">
      <c r="AU122" s="9"/>
      <c r="AV122" s="9"/>
      <c r="AW122" s="9"/>
      <c r="AX122" s="9"/>
      <c r="AY122" s="9"/>
      <c r="AZ122" s="9"/>
    </row>
    <row r="123" spans="47:52">
      <c r="AU123" s="9"/>
      <c r="AV123" s="9"/>
      <c r="AW123" s="1"/>
      <c r="AX123" s="1"/>
      <c r="AY123" s="1"/>
      <c r="AZ123" s="1"/>
    </row>
    <row r="124" spans="47:52">
      <c r="AU124" s="9"/>
      <c r="AV124" s="9"/>
      <c r="AW124" s="1"/>
      <c r="AX124" s="1"/>
      <c r="AY124" s="1"/>
      <c r="AZ124" s="1"/>
    </row>
    <row r="125" spans="47:52">
      <c r="AU125" s="9"/>
      <c r="AV125" s="9"/>
      <c r="AW125" s="1"/>
      <c r="AX125" s="1"/>
      <c r="AY125" s="1"/>
      <c r="AZ125" s="1"/>
    </row>
    <row r="126" spans="47:52">
      <c r="AU126" s="9"/>
      <c r="AV126" s="1"/>
      <c r="AW126" s="1"/>
      <c r="AX126" s="1"/>
      <c r="AY126" s="1"/>
      <c r="AZ126" s="1"/>
    </row>
    <row r="127" spans="47:52">
      <c r="AU127" s="9"/>
      <c r="AV127" s="1"/>
      <c r="AW127" s="1"/>
      <c r="AX127" s="1"/>
      <c r="AY127" s="1"/>
      <c r="AZ127" s="1"/>
    </row>
    <row r="128" spans="47:52">
      <c r="AU128" s="9"/>
      <c r="AV128" s="1"/>
      <c r="AW128" s="1"/>
      <c r="AX128" s="1"/>
      <c r="AY128" s="1"/>
      <c r="AZ128" s="1"/>
    </row>
    <row r="129" spans="47:52">
      <c r="AU129" s="9"/>
      <c r="AV129" s="1"/>
      <c r="AW129" s="1"/>
      <c r="AX129" s="1"/>
      <c r="AY129" s="1"/>
      <c r="AZ129" s="1"/>
    </row>
    <row r="130" spans="47:52">
      <c r="AU130" s="9"/>
      <c r="AV130" s="1"/>
      <c r="AW130" s="1"/>
      <c r="AX130" s="1"/>
      <c r="AY130" s="1"/>
      <c r="AZ130" s="1"/>
    </row>
    <row r="131" spans="47:52">
      <c r="AU131" s="9"/>
      <c r="AV131" s="1"/>
      <c r="AW131" s="1"/>
      <c r="AX131" s="1"/>
      <c r="AY131" s="1"/>
      <c r="AZ131" s="1"/>
    </row>
    <row r="132" spans="47:52">
      <c r="AV132" s="1"/>
      <c r="AW132" s="1"/>
      <c r="AX132" s="1"/>
      <c r="AY132" s="1"/>
      <c r="AZ132" s="1"/>
    </row>
    <row r="133" spans="47:52">
      <c r="AV133" s="1"/>
      <c r="AW133" s="1"/>
      <c r="AX133" s="1"/>
      <c r="AY133" s="1"/>
      <c r="AZ133" s="1"/>
    </row>
    <row r="134" spans="47:52">
      <c r="AV134" s="1"/>
      <c r="AW134" s="1"/>
      <c r="AX134" s="1"/>
      <c r="AY134" s="1"/>
      <c r="AZ134" s="1"/>
    </row>
    <row r="135" spans="47:52">
      <c r="AV135" s="1"/>
      <c r="AW135" s="1"/>
      <c r="AX135" s="1"/>
      <c r="AY135" s="1"/>
      <c r="AZ135" s="1"/>
    </row>
    <row r="136" spans="47:52">
      <c r="AV136" s="1"/>
      <c r="AW136" s="1"/>
      <c r="AX136" s="1"/>
      <c r="AY136" s="1"/>
      <c r="AZ136" s="1"/>
    </row>
    <row r="137" spans="47:52">
      <c r="AV137" s="1"/>
    </row>
    <row r="138" spans="47:52">
      <c r="AV138" s="1"/>
    </row>
    <row r="139" spans="47:52">
      <c r="AV139" s="1"/>
    </row>
  </sheetData>
  <sheetProtection password="8E92" sheet="1" objects="1" scenarios="1"/>
  <mergeCells count="291">
    <mergeCell ref="AI55:AL55"/>
    <mergeCell ref="AM55:AP55"/>
    <mergeCell ref="AI56:AL56"/>
    <mergeCell ref="AM56:AP56"/>
    <mergeCell ref="AI58:AL58"/>
    <mergeCell ref="AM58:AP58"/>
    <mergeCell ref="W1:AB1"/>
    <mergeCell ref="AV72:AV74"/>
    <mergeCell ref="AV75:AV77"/>
    <mergeCell ref="AT40:AV40"/>
    <mergeCell ref="AF51:AL51"/>
    <mergeCell ref="AM51:AQ51"/>
    <mergeCell ref="AQ64:AS64"/>
    <mergeCell ref="AQ65:AS65"/>
    <mergeCell ref="AQ66:AS66"/>
    <mergeCell ref="AQ67:AS67"/>
    <mergeCell ref="AQ68:AS68"/>
    <mergeCell ref="AI53:AL53"/>
    <mergeCell ref="AI57:AL57"/>
    <mergeCell ref="AI54:AL54"/>
    <mergeCell ref="AM54:AP54"/>
    <mergeCell ref="AG39:AI39"/>
    <mergeCell ref="AG43:AI43"/>
    <mergeCell ref="AF50:AL50"/>
    <mergeCell ref="AV78:AV80"/>
    <mergeCell ref="AV81:AV82"/>
    <mergeCell ref="AX70:AX71"/>
    <mergeCell ref="AX72:AX74"/>
    <mergeCell ref="AX75:AX77"/>
    <mergeCell ref="AX78:AX80"/>
    <mergeCell ref="AX81:AX82"/>
    <mergeCell ref="BH62:BI62"/>
    <mergeCell ref="AV70:AV71"/>
    <mergeCell ref="AV67:AX67"/>
    <mergeCell ref="AW40:AX40"/>
    <mergeCell ref="AK42:AL42"/>
    <mergeCell ref="AK43:AL43"/>
    <mergeCell ref="AS47:AU47"/>
    <mergeCell ref="AS48:AU48"/>
    <mergeCell ref="AS49:AU49"/>
    <mergeCell ref="AV47:AW47"/>
    <mergeCell ref="AV48:AW48"/>
    <mergeCell ref="AV49:AW49"/>
    <mergeCell ref="AF46:AL46"/>
    <mergeCell ref="AF44:AL44"/>
    <mergeCell ref="AF45:AL45"/>
    <mergeCell ref="AM44:AQ44"/>
    <mergeCell ref="AM45:AQ45"/>
    <mergeCell ref="AM46:AQ46"/>
    <mergeCell ref="AM47:AQ47"/>
    <mergeCell ref="AM48:AQ48"/>
    <mergeCell ref="AM49:AQ49"/>
    <mergeCell ref="AM50:AQ50"/>
    <mergeCell ref="AP39:AQ39"/>
    <mergeCell ref="AL40:AN40"/>
    <mergeCell ref="AP40:AQ40"/>
    <mergeCell ref="AF47:AL47"/>
    <mergeCell ref="AF48:AL48"/>
    <mergeCell ref="AF49:AL49"/>
    <mergeCell ref="AT34:AW34"/>
    <mergeCell ref="AX34:AY34"/>
    <mergeCell ref="AT35:AW35"/>
    <mergeCell ref="AX35:AY35"/>
    <mergeCell ref="AT36:AW36"/>
    <mergeCell ref="AG42:AI42"/>
    <mergeCell ref="AX36:AY36"/>
    <mergeCell ref="AL41:AN41"/>
    <mergeCell ref="AP41:AQ41"/>
    <mergeCell ref="AL34:AN34"/>
    <mergeCell ref="AP34:AQ34"/>
    <mergeCell ref="AL35:AN35"/>
    <mergeCell ref="AP35:AQ35"/>
    <mergeCell ref="AL36:AN36"/>
    <mergeCell ref="AP36:AQ36"/>
    <mergeCell ref="AL37:AN37"/>
    <mergeCell ref="AP37:AQ37"/>
    <mergeCell ref="AL38:AN38"/>
    <mergeCell ref="AP38:AQ38"/>
    <mergeCell ref="AL39:AN39"/>
    <mergeCell ref="AT38:AV38"/>
    <mergeCell ref="AW38:AX38"/>
    <mergeCell ref="AT39:AV39"/>
    <mergeCell ref="AW39:AX39"/>
    <mergeCell ref="AG35:AI35"/>
    <mergeCell ref="AG36:AI36"/>
    <mergeCell ref="AG37:AI37"/>
    <mergeCell ref="AG38:AI38"/>
    <mergeCell ref="A3:H3"/>
    <mergeCell ref="I3:P3"/>
    <mergeCell ref="A4:H4"/>
    <mergeCell ref="I4:P4"/>
    <mergeCell ref="A8:H8"/>
    <mergeCell ref="I8:P8"/>
    <mergeCell ref="A9:H9"/>
    <mergeCell ref="I9:P9"/>
    <mergeCell ref="A10:H10"/>
    <mergeCell ref="A5:H5"/>
    <mergeCell ref="A6:H6"/>
    <mergeCell ref="A7:H7"/>
    <mergeCell ref="I5:P5"/>
    <mergeCell ref="I10:P10"/>
    <mergeCell ref="I6:P6"/>
    <mergeCell ref="I7:P7"/>
    <mergeCell ref="A22:H22"/>
    <mergeCell ref="I22:P22"/>
    <mergeCell ref="AG34:AI34"/>
    <mergeCell ref="A15:H15"/>
    <mergeCell ref="I15:P15"/>
    <mergeCell ref="A13:H13"/>
    <mergeCell ref="I13:P13"/>
    <mergeCell ref="A14:H14"/>
    <mergeCell ref="I14:P14"/>
    <mergeCell ref="A23:H23"/>
    <mergeCell ref="I23:P23"/>
    <mergeCell ref="A18:H18"/>
    <mergeCell ref="I18:P18"/>
    <mergeCell ref="S22:Y22"/>
    <mergeCell ref="S23:Y23"/>
    <mergeCell ref="S27:Y27"/>
    <mergeCell ref="S28:Y28"/>
    <mergeCell ref="A39:H39"/>
    <mergeCell ref="I39:P39"/>
    <mergeCell ref="A40:H40"/>
    <mergeCell ref="I40:P40"/>
    <mergeCell ref="A43:H44"/>
    <mergeCell ref="I43:J44"/>
    <mergeCell ref="K43:N44"/>
    <mergeCell ref="O43:P44"/>
    <mergeCell ref="Q18:X18"/>
    <mergeCell ref="A19:H19"/>
    <mergeCell ref="I19:P19"/>
    <mergeCell ref="Q19:X19"/>
    <mergeCell ref="A31:D31"/>
    <mergeCell ref="E31:L31"/>
    <mergeCell ref="A28:H28"/>
    <mergeCell ref="I28:P28"/>
    <mergeCell ref="A27:H27"/>
    <mergeCell ref="I27:P27"/>
    <mergeCell ref="A32:D32"/>
    <mergeCell ref="E32:L32"/>
    <mergeCell ref="A35:D35"/>
    <mergeCell ref="E35:L35"/>
    <mergeCell ref="A36:D36"/>
    <mergeCell ref="E36:L36"/>
    <mergeCell ref="A48:P48"/>
    <mergeCell ref="A47:H47"/>
    <mergeCell ref="I47:J47"/>
    <mergeCell ref="K47:N47"/>
    <mergeCell ref="O47:P47"/>
    <mergeCell ref="Q47:X47"/>
    <mergeCell ref="Q48:X48"/>
    <mergeCell ref="Q46:X46"/>
    <mergeCell ref="Q43:X44"/>
    <mergeCell ref="A45:H45"/>
    <mergeCell ref="I45:J45"/>
    <mergeCell ref="K45:N45"/>
    <mergeCell ref="O45:P45"/>
    <mergeCell ref="Q45:X45"/>
    <mergeCell ref="A46:H46"/>
    <mergeCell ref="I46:J46"/>
    <mergeCell ref="K46:N46"/>
    <mergeCell ref="O46:P46"/>
    <mergeCell ref="A51:H51"/>
    <mergeCell ref="I51:P51"/>
    <mergeCell ref="Q51:X51"/>
    <mergeCell ref="A62:H62"/>
    <mergeCell ref="I62:J62"/>
    <mergeCell ref="Q62:R62"/>
    <mergeCell ref="S62:T62"/>
    <mergeCell ref="U62:AB62"/>
    <mergeCell ref="A61:H61"/>
    <mergeCell ref="I61:J61"/>
    <mergeCell ref="Q61:R61"/>
    <mergeCell ref="S61:T61"/>
    <mergeCell ref="U61:AB61"/>
    <mergeCell ref="Q54:X54"/>
    <mergeCell ref="A59:H60"/>
    <mergeCell ref="I59:P60"/>
    <mergeCell ref="Q59:R60"/>
    <mergeCell ref="S59:T60"/>
    <mergeCell ref="U59:AB60"/>
    <mergeCell ref="A52:H52"/>
    <mergeCell ref="I52:J52"/>
    <mergeCell ref="Q52:X52"/>
    <mergeCell ref="Q53:X53"/>
    <mergeCell ref="A66:H66"/>
    <mergeCell ref="I66:J66"/>
    <mergeCell ref="Q66:R66"/>
    <mergeCell ref="S66:T66"/>
    <mergeCell ref="U66:AB66"/>
    <mergeCell ref="A65:H65"/>
    <mergeCell ref="I65:J65"/>
    <mergeCell ref="Q65:R65"/>
    <mergeCell ref="S65:T65"/>
    <mergeCell ref="U65:AB65"/>
    <mergeCell ref="A64:H64"/>
    <mergeCell ref="I64:J64"/>
    <mergeCell ref="Q64:R64"/>
    <mergeCell ref="S64:T64"/>
    <mergeCell ref="U64:AB64"/>
    <mergeCell ref="A63:H63"/>
    <mergeCell ref="I63:J63"/>
    <mergeCell ref="Q63:R63"/>
    <mergeCell ref="S63:T63"/>
    <mergeCell ref="U63:AB63"/>
    <mergeCell ref="U68:AB68"/>
    <mergeCell ref="A67:H67"/>
    <mergeCell ref="I67:J67"/>
    <mergeCell ref="A82:H82"/>
    <mergeCell ref="I82:P82"/>
    <mergeCell ref="Q82:X82"/>
    <mergeCell ref="A76:H76"/>
    <mergeCell ref="I76:P76"/>
    <mergeCell ref="Q76:X76"/>
    <mergeCell ref="A77:H77"/>
    <mergeCell ref="I77:P77"/>
    <mergeCell ref="I78:P78"/>
    <mergeCell ref="Q78:X78"/>
    <mergeCell ref="Q67:R67"/>
    <mergeCell ref="S67:T67"/>
    <mergeCell ref="U67:AB67"/>
    <mergeCell ref="A68:T68"/>
    <mergeCell ref="AU72:AU74"/>
    <mergeCell ref="AU75:AU77"/>
    <mergeCell ref="A74:H74"/>
    <mergeCell ref="I74:P74"/>
    <mergeCell ref="Q74:X74"/>
    <mergeCell ref="A75:H75"/>
    <mergeCell ref="I75:J75"/>
    <mergeCell ref="Q75:X75"/>
    <mergeCell ref="AU70:AU71"/>
    <mergeCell ref="AQ60:AS60"/>
    <mergeCell ref="AQ61:AS61"/>
    <mergeCell ref="AQ62:AS62"/>
    <mergeCell ref="AQ63:AS63"/>
    <mergeCell ref="AG25:AJ25"/>
    <mergeCell ref="AG26:AJ26"/>
    <mergeCell ref="AG27:AJ27"/>
    <mergeCell ref="Q77:X77"/>
    <mergeCell ref="AU25:AV25"/>
    <mergeCell ref="AU26:AV26"/>
    <mergeCell ref="AN27:AQ27"/>
    <mergeCell ref="AU27:AV27"/>
    <mergeCell ref="AG29:AJ29"/>
    <mergeCell ref="AG30:AJ30"/>
    <mergeCell ref="AK30:AM30"/>
    <mergeCell ref="AN30:AQ30"/>
    <mergeCell ref="AK25:AM25"/>
    <mergeCell ref="AK26:AM26"/>
    <mergeCell ref="AK27:AM27"/>
    <mergeCell ref="AN25:AQ25"/>
    <mergeCell ref="AN26:AQ26"/>
    <mergeCell ref="AR25:AT25"/>
    <mergeCell ref="AR26:AT26"/>
    <mergeCell ref="AR27:AT27"/>
    <mergeCell ref="AK66:AM66"/>
    <mergeCell ref="AK67:AM67"/>
    <mergeCell ref="AK68:AM68"/>
    <mergeCell ref="AN60:AP60"/>
    <mergeCell ref="AN61:AP61"/>
    <mergeCell ref="AN62:AP62"/>
    <mergeCell ref="AN63:AP63"/>
    <mergeCell ref="AN64:AP64"/>
    <mergeCell ref="AN65:AP65"/>
    <mergeCell ref="AN66:AP66"/>
    <mergeCell ref="AN67:AP67"/>
    <mergeCell ref="AN68:AP68"/>
    <mergeCell ref="I88:P88"/>
    <mergeCell ref="AV88:AW88"/>
    <mergeCell ref="A53:P53"/>
    <mergeCell ref="A54:P54"/>
    <mergeCell ref="I85:P85"/>
    <mergeCell ref="Q83:X83"/>
    <mergeCell ref="Q85:X85"/>
    <mergeCell ref="A81:H81"/>
    <mergeCell ref="I81:P81"/>
    <mergeCell ref="Q81:X81"/>
    <mergeCell ref="A83:H83"/>
    <mergeCell ref="I83:P83"/>
    <mergeCell ref="A88:H88"/>
    <mergeCell ref="A84:H84"/>
    <mergeCell ref="I84:P84"/>
    <mergeCell ref="Q84:X84"/>
    <mergeCell ref="AU78:AU80"/>
    <mergeCell ref="AU81:AU82"/>
    <mergeCell ref="AK60:AM60"/>
    <mergeCell ref="AK61:AM61"/>
    <mergeCell ref="AK62:AM62"/>
    <mergeCell ref="AK63:AM63"/>
    <mergeCell ref="AK64:AM64"/>
    <mergeCell ref="AK65:AM65"/>
  </mergeCells>
  <phoneticPr fontId="3"/>
  <dataValidations count="13">
    <dataValidation type="list" allowBlank="1" showInputMessage="1" showErrorMessage="1" sqref="S61:T67">
      <formula1>"　,子,孫,父,母,祖父,祖母,その他"</formula1>
    </dataValidation>
    <dataValidation type="list" allowBlank="1" showInputMessage="1" showErrorMessage="1" sqref="A36:D36">
      <formula1>"非該当,死別,離婚,生死不明,,未帰還"</formula1>
    </dataValidation>
    <dataValidation type="list" allowBlank="1" showInputMessage="1" showErrorMessage="1" sqref="A32:D32">
      <formula1>"非該当,該当"</formula1>
    </dataValidation>
    <dataValidation type="list" allowBlank="1" showInputMessage="1" showErrorMessage="1" sqref="O47 O45 O46:P46 R63:R67 R61 Q61:Q67">
      <formula1>"同居,別居"</formula1>
    </dataValidation>
    <dataValidation type="list" allowBlank="1" showInputMessage="1" showErrorMessage="1" sqref="I52:J52 I61:J67">
      <formula1>"明治,大正,昭和,平成,令和"</formula1>
    </dataValidation>
    <dataValidation type="list" allowBlank="1" showInputMessage="1" showErrorMessage="1" sqref="K45:N47">
      <formula1>"特別障害者,普通障害者"</formula1>
    </dataValidation>
    <dataValidation imeMode="off" allowBlank="1" showInputMessage="1" showErrorMessage="1" sqref="I4:P9 A23:P23 A19:X19 I14:P14 A28:P28"/>
    <dataValidation imeMode="hiragana" allowBlank="1" showInputMessage="1" showErrorMessage="1" sqref="A52:H52 A45:H47 A40:H40 A61:H67 A75:H75 Q75:X75 A4:H9 A14:H14"/>
    <dataValidation type="list" imeMode="hiragana" allowBlank="1" showInputMessage="1" showErrorMessage="1" sqref="I45:J47">
      <formula1>"本人,家族"</formula1>
    </dataValidation>
    <dataValidation type="whole" imeMode="off" operator="greaterThanOrEqual" allowBlank="1" showInputMessage="1" showErrorMessage="1" error="整数を入力してください。_x000a_負の数字は入力できません。" sqref="Q52:X52 K52 A77:X77 A82:P82 K61:K67 K75">
      <formula1>0</formula1>
    </dataValidation>
    <dataValidation type="list" allowBlank="1" showInputMessage="1" showErrorMessage="1" sqref="M52 M61:M67 M75">
      <formula1>"1,2,3,4,5,6,7,8,9,10,11,12"</formula1>
    </dataValidation>
    <dataValidation type="list" imeMode="off" operator="greaterThanOrEqual" allowBlank="1" showInputMessage="1" showErrorMessage="1" error="整数を入力してください。_x000a_負の数字は入力できません。" sqref="O75 O61:O67 O52">
      <formula1>"1,2,3,4,5,6,7,8,9,10,11,12,13,14,15,16,17,18,19,20,21,22,23,24,25,26,27,28,29,30,31"</formula1>
    </dataValidation>
    <dataValidation type="list" allowBlank="1" showInputMessage="1" showErrorMessage="1" sqref="I75:J75">
      <formula1>"平成,令和"</formula1>
    </dataValidation>
  </dataValidations>
  <hyperlinks>
    <hyperlink ref="W1:AB1" location="ガイド!W42" display="ガイドに戻る"/>
  </hyperlink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howOutlineSymbols="0"/>
  </sheetPr>
  <dimension ref="A1:AL48"/>
  <sheetViews>
    <sheetView showGridLines="0" showOutlineSymbols="0" zoomScaleNormal="100" workbookViewId="0">
      <pane ySplit="1" topLeftCell="A2" activePane="bottomLeft" state="frozen"/>
      <selection pane="bottomLeft" activeCell="I22" sqref="I22:X22"/>
    </sheetView>
  </sheetViews>
  <sheetFormatPr defaultColWidth="3.625" defaultRowHeight="18.75"/>
  <cols>
    <col min="1" max="10" width="3.625" style="2" customWidth="1"/>
    <col min="11" max="11" width="4.875" style="2" customWidth="1"/>
    <col min="12" max="28" width="3.625" style="2" customWidth="1"/>
    <col min="29" max="32" width="6.625" style="2" customWidth="1"/>
    <col min="33" max="36" width="3.625" style="2" hidden="1" customWidth="1"/>
    <col min="37" max="37" width="31" style="2" hidden="1" customWidth="1"/>
    <col min="38" max="38" width="33.25" style="2" hidden="1" customWidth="1"/>
    <col min="39" max="53" width="3.625" style="2" customWidth="1"/>
    <col min="54" max="16384" width="3.625" style="2"/>
  </cols>
  <sheetData>
    <row r="1" spans="1:38" ht="20.25" thickTop="1" thickBot="1">
      <c r="AC1" s="971" t="s">
        <v>473</v>
      </c>
      <c r="AD1" s="972"/>
      <c r="AE1" s="972"/>
      <c r="AF1" s="973"/>
    </row>
    <row r="2" spans="1:38" ht="20.25" thickTop="1" thickBot="1">
      <c r="A2" s="52" t="s">
        <v>457</v>
      </c>
      <c r="B2" s="52"/>
      <c r="C2" s="52"/>
      <c r="D2" s="52"/>
      <c r="E2" s="52"/>
      <c r="F2" s="53"/>
      <c r="G2" s="53"/>
      <c r="H2" s="53"/>
      <c r="I2" s="53"/>
      <c r="J2" s="53"/>
      <c r="K2" s="53"/>
      <c r="L2" s="53"/>
      <c r="M2" s="53"/>
      <c r="N2" s="53"/>
      <c r="O2" s="53"/>
      <c r="P2" s="53"/>
      <c r="Q2" s="53"/>
      <c r="R2" s="53"/>
      <c r="S2" s="53"/>
      <c r="T2" s="53"/>
      <c r="U2" s="53"/>
      <c r="V2" s="53"/>
      <c r="W2" s="53"/>
      <c r="X2" s="53"/>
      <c r="Y2" s="53"/>
      <c r="Z2" s="53"/>
      <c r="AA2" s="53"/>
      <c r="AB2" s="53"/>
      <c r="AC2" s="53"/>
      <c r="AD2" s="53"/>
      <c r="AE2" s="53"/>
      <c r="AF2" s="53"/>
    </row>
    <row r="3" spans="1:38" ht="33.75" customHeight="1">
      <c r="A3" s="836" t="s">
        <v>109</v>
      </c>
      <c r="B3" s="837"/>
      <c r="C3" s="837"/>
      <c r="D3" s="837"/>
      <c r="E3" s="837"/>
      <c r="F3" s="837"/>
      <c r="G3" s="837"/>
      <c r="H3" s="837"/>
      <c r="I3" s="837" t="s">
        <v>463</v>
      </c>
      <c r="J3" s="837"/>
      <c r="K3" s="837"/>
      <c r="L3" s="837"/>
      <c r="M3" s="837"/>
      <c r="N3" s="837"/>
      <c r="O3" s="837"/>
      <c r="P3" s="837"/>
      <c r="Q3" s="809" t="s">
        <v>464</v>
      </c>
      <c r="R3" s="807"/>
      <c r="S3" s="807"/>
      <c r="T3" s="807"/>
      <c r="U3" s="807"/>
      <c r="V3" s="807"/>
      <c r="W3" s="807"/>
      <c r="X3" s="808"/>
      <c r="Y3" s="837" t="s">
        <v>110</v>
      </c>
      <c r="Z3" s="837"/>
      <c r="AA3" s="837"/>
      <c r="AB3" s="837"/>
      <c r="AC3" s="1070" t="s">
        <v>462</v>
      </c>
      <c r="AD3" s="837"/>
      <c r="AE3" s="837"/>
      <c r="AF3" s="867"/>
      <c r="AK3" s="125" t="s">
        <v>111</v>
      </c>
      <c r="AL3" s="143" t="s">
        <v>458</v>
      </c>
    </row>
    <row r="4" spans="1:38">
      <c r="A4" s="1048"/>
      <c r="B4" s="1049"/>
      <c r="C4" s="1049"/>
      <c r="D4" s="1049"/>
      <c r="E4" s="1049"/>
      <c r="F4" s="1049"/>
      <c r="G4" s="1049"/>
      <c r="H4" s="1050"/>
      <c r="I4" s="1051"/>
      <c r="J4" s="1051"/>
      <c r="K4" s="1051"/>
      <c r="L4" s="1051"/>
      <c r="M4" s="1051"/>
      <c r="N4" s="1051"/>
      <c r="O4" s="1051"/>
      <c r="P4" s="1051"/>
      <c r="Q4" s="1056"/>
      <c r="R4" s="1057"/>
      <c r="S4" s="1057"/>
      <c r="T4" s="1057"/>
      <c r="U4" s="1057"/>
      <c r="V4" s="1057"/>
      <c r="W4" s="1057"/>
      <c r="X4" s="1058"/>
      <c r="Y4" s="1052"/>
      <c r="Z4" s="1052"/>
      <c r="AA4" s="1052"/>
      <c r="AB4" s="1052"/>
      <c r="AC4" s="1053" t="str">
        <f>IFERROR(VLOOKUP($A4,$AK$4:$AL$9,2,0),"")</f>
        <v/>
      </c>
      <c r="AD4" s="1054"/>
      <c r="AE4" s="1054"/>
      <c r="AF4" s="1055"/>
      <c r="AK4" s="117" t="s">
        <v>456</v>
      </c>
      <c r="AL4" s="117" t="s">
        <v>459</v>
      </c>
    </row>
    <row r="5" spans="1:38">
      <c r="A5" s="1048"/>
      <c r="B5" s="1049"/>
      <c r="C5" s="1049"/>
      <c r="D5" s="1049"/>
      <c r="E5" s="1049"/>
      <c r="F5" s="1049"/>
      <c r="G5" s="1049"/>
      <c r="H5" s="1050"/>
      <c r="I5" s="1051"/>
      <c r="J5" s="1051"/>
      <c r="K5" s="1051"/>
      <c r="L5" s="1051"/>
      <c r="M5" s="1051"/>
      <c r="N5" s="1051"/>
      <c r="O5" s="1051"/>
      <c r="P5" s="1051"/>
      <c r="Q5" s="1056"/>
      <c r="R5" s="1057"/>
      <c r="S5" s="1057"/>
      <c r="T5" s="1057"/>
      <c r="U5" s="1057"/>
      <c r="V5" s="1057"/>
      <c r="W5" s="1057"/>
      <c r="X5" s="1058"/>
      <c r="Y5" s="1052"/>
      <c r="Z5" s="1052"/>
      <c r="AA5" s="1052"/>
      <c r="AB5" s="1052"/>
      <c r="AC5" s="1053" t="str">
        <f t="shared" ref="AC5:AC11" si="0">IFERROR(VLOOKUP($A5,$AK$4:$AL$12,2,0),"")</f>
        <v/>
      </c>
      <c r="AD5" s="1054"/>
      <c r="AE5" s="1054"/>
      <c r="AF5" s="1055"/>
      <c r="AK5" s="117" t="s">
        <v>705</v>
      </c>
      <c r="AL5" s="117" t="s">
        <v>459</v>
      </c>
    </row>
    <row r="6" spans="1:38">
      <c r="A6" s="1048"/>
      <c r="B6" s="1049"/>
      <c r="C6" s="1049"/>
      <c r="D6" s="1049"/>
      <c r="E6" s="1049"/>
      <c r="F6" s="1049"/>
      <c r="G6" s="1049"/>
      <c r="H6" s="1050"/>
      <c r="I6" s="1051"/>
      <c r="J6" s="1051"/>
      <c r="K6" s="1051"/>
      <c r="L6" s="1051"/>
      <c r="M6" s="1051"/>
      <c r="N6" s="1051"/>
      <c r="O6" s="1051"/>
      <c r="P6" s="1051"/>
      <c r="Q6" s="1056"/>
      <c r="R6" s="1057"/>
      <c r="S6" s="1057"/>
      <c r="T6" s="1057"/>
      <c r="U6" s="1057"/>
      <c r="V6" s="1057"/>
      <c r="W6" s="1057"/>
      <c r="X6" s="1058"/>
      <c r="Y6" s="1052"/>
      <c r="Z6" s="1052"/>
      <c r="AA6" s="1052"/>
      <c r="AB6" s="1052"/>
      <c r="AC6" s="1053" t="str">
        <f t="shared" si="0"/>
        <v/>
      </c>
      <c r="AD6" s="1054"/>
      <c r="AE6" s="1054"/>
      <c r="AF6" s="1055"/>
      <c r="AK6" s="117" t="s">
        <v>706</v>
      </c>
      <c r="AL6" s="117" t="s">
        <v>459</v>
      </c>
    </row>
    <row r="7" spans="1:38">
      <c r="A7" s="1048"/>
      <c r="B7" s="1049"/>
      <c r="C7" s="1049"/>
      <c r="D7" s="1049"/>
      <c r="E7" s="1049"/>
      <c r="F7" s="1049"/>
      <c r="G7" s="1049"/>
      <c r="H7" s="1050"/>
      <c r="I7" s="1051"/>
      <c r="J7" s="1051"/>
      <c r="K7" s="1051"/>
      <c r="L7" s="1051"/>
      <c r="M7" s="1051"/>
      <c r="N7" s="1051"/>
      <c r="O7" s="1051"/>
      <c r="P7" s="1051"/>
      <c r="Q7" s="1056"/>
      <c r="R7" s="1057"/>
      <c r="S7" s="1057"/>
      <c r="T7" s="1057"/>
      <c r="U7" s="1057"/>
      <c r="V7" s="1057"/>
      <c r="W7" s="1057"/>
      <c r="X7" s="1058"/>
      <c r="Y7" s="1052"/>
      <c r="Z7" s="1052"/>
      <c r="AA7" s="1052"/>
      <c r="AB7" s="1052"/>
      <c r="AC7" s="1053" t="str">
        <f t="shared" si="0"/>
        <v/>
      </c>
      <c r="AD7" s="1054"/>
      <c r="AE7" s="1054"/>
      <c r="AF7" s="1055"/>
      <c r="AK7" s="117" t="s">
        <v>144</v>
      </c>
      <c r="AL7" s="117" t="s">
        <v>460</v>
      </c>
    </row>
    <row r="8" spans="1:38">
      <c r="A8" s="1048"/>
      <c r="B8" s="1049"/>
      <c r="C8" s="1049"/>
      <c r="D8" s="1049"/>
      <c r="E8" s="1049"/>
      <c r="F8" s="1049"/>
      <c r="G8" s="1049"/>
      <c r="H8" s="1050"/>
      <c r="I8" s="1051"/>
      <c r="J8" s="1051"/>
      <c r="K8" s="1051"/>
      <c r="L8" s="1051"/>
      <c r="M8" s="1051"/>
      <c r="N8" s="1051"/>
      <c r="O8" s="1051"/>
      <c r="P8" s="1051"/>
      <c r="Q8" s="1056"/>
      <c r="R8" s="1057"/>
      <c r="S8" s="1057"/>
      <c r="T8" s="1057"/>
      <c r="U8" s="1057"/>
      <c r="V8" s="1057"/>
      <c r="W8" s="1057"/>
      <c r="X8" s="1058"/>
      <c r="Y8" s="1052"/>
      <c r="Z8" s="1052"/>
      <c r="AA8" s="1052"/>
      <c r="AB8" s="1052"/>
      <c r="AC8" s="1053" t="str">
        <f t="shared" si="0"/>
        <v/>
      </c>
      <c r="AD8" s="1054"/>
      <c r="AE8" s="1054"/>
      <c r="AF8" s="1055"/>
      <c r="AK8" s="117" t="s">
        <v>145</v>
      </c>
      <c r="AL8" s="117" t="s">
        <v>460</v>
      </c>
    </row>
    <row r="9" spans="1:38">
      <c r="A9" s="1048"/>
      <c r="B9" s="1049"/>
      <c r="C9" s="1049"/>
      <c r="D9" s="1049"/>
      <c r="E9" s="1049"/>
      <c r="F9" s="1049"/>
      <c r="G9" s="1049"/>
      <c r="H9" s="1050"/>
      <c r="I9" s="1051"/>
      <c r="J9" s="1051"/>
      <c r="K9" s="1051"/>
      <c r="L9" s="1051"/>
      <c r="M9" s="1051"/>
      <c r="N9" s="1051"/>
      <c r="O9" s="1051"/>
      <c r="P9" s="1051"/>
      <c r="Q9" s="1056"/>
      <c r="R9" s="1057"/>
      <c r="S9" s="1057"/>
      <c r="T9" s="1057"/>
      <c r="U9" s="1057"/>
      <c r="V9" s="1057"/>
      <c r="W9" s="1057"/>
      <c r="X9" s="1058"/>
      <c r="Y9" s="1052"/>
      <c r="Z9" s="1052"/>
      <c r="AA9" s="1052"/>
      <c r="AB9" s="1052"/>
      <c r="AC9" s="1053" t="str">
        <f t="shared" si="0"/>
        <v/>
      </c>
      <c r="AD9" s="1054"/>
      <c r="AE9" s="1054"/>
      <c r="AF9" s="1055"/>
      <c r="AK9" s="117" t="s">
        <v>146</v>
      </c>
      <c r="AL9" s="117" t="s">
        <v>461</v>
      </c>
    </row>
    <row r="10" spans="1:38">
      <c r="A10" s="1048"/>
      <c r="B10" s="1049"/>
      <c r="C10" s="1049"/>
      <c r="D10" s="1049"/>
      <c r="E10" s="1049"/>
      <c r="F10" s="1049"/>
      <c r="G10" s="1049"/>
      <c r="H10" s="1050"/>
      <c r="I10" s="1051"/>
      <c r="J10" s="1051"/>
      <c r="K10" s="1051"/>
      <c r="L10" s="1051"/>
      <c r="M10" s="1051"/>
      <c r="N10" s="1051"/>
      <c r="O10" s="1051"/>
      <c r="P10" s="1051"/>
      <c r="Q10" s="1056"/>
      <c r="R10" s="1057"/>
      <c r="S10" s="1057"/>
      <c r="T10" s="1057"/>
      <c r="U10" s="1057"/>
      <c r="V10" s="1057"/>
      <c r="W10" s="1057"/>
      <c r="X10" s="1058"/>
      <c r="Y10" s="1052"/>
      <c r="Z10" s="1052"/>
      <c r="AA10" s="1052"/>
      <c r="AB10" s="1052"/>
      <c r="AC10" s="1053" t="str">
        <f t="shared" si="0"/>
        <v/>
      </c>
      <c r="AD10" s="1054"/>
      <c r="AE10" s="1054"/>
      <c r="AF10" s="1055"/>
      <c r="AK10" s="1"/>
      <c r="AL10" s="1"/>
    </row>
    <row r="11" spans="1:38" ht="19.5" thickBot="1">
      <c r="A11" s="1062"/>
      <c r="B11" s="1063"/>
      <c r="C11" s="1063"/>
      <c r="D11" s="1063"/>
      <c r="E11" s="1063"/>
      <c r="F11" s="1063"/>
      <c r="G11" s="1063"/>
      <c r="H11" s="1064"/>
      <c r="I11" s="1065"/>
      <c r="J11" s="1065"/>
      <c r="K11" s="1065"/>
      <c r="L11" s="1065"/>
      <c r="M11" s="1065"/>
      <c r="N11" s="1065"/>
      <c r="O11" s="1065"/>
      <c r="P11" s="1065"/>
      <c r="Q11" s="1059"/>
      <c r="R11" s="1060"/>
      <c r="S11" s="1060"/>
      <c r="T11" s="1060"/>
      <c r="U11" s="1060"/>
      <c r="V11" s="1060"/>
      <c r="W11" s="1060"/>
      <c r="X11" s="1061"/>
      <c r="Y11" s="1066"/>
      <c r="Z11" s="1066"/>
      <c r="AA11" s="1066"/>
      <c r="AB11" s="1066"/>
      <c r="AC11" s="1067" t="str">
        <f t="shared" si="0"/>
        <v/>
      </c>
      <c r="AD11" s="1068"/>
      <c r="AE11" s="1068"/>
      <c r="AF11" s="1069"/>
      <c r="AK11" s="1"/>
      <c r="AL11" s="1"/>
    </row>
    <row r="12" spans="1:38" ht="20.25" thickTop="1" thickBot="1">
      <c r="A12" s="796" t="s">
        <v>65</v>
      </c>
      <c r="B12" s="797"/>
      <c r="C12" s="797"/>
      <c r="D12" s="797"/>
      <c r="E12" s="797"/>
      <c r="F12" s="797"/>
      <c r="G12" s="797"/>
      <c r="H12" s="797"/>
      <c r="I12" s="797"/>
      <c r="J12" s="797"/>
      <c r="K12" s="797"/>
      <c r="L12" s="797"/>
      <c r="M12" s="797"/>
      <c r="N12" s="797"/>
      <c r="O12" s="797"/>
      <c r="P12" s="797"/>
      <c r="Q12" s="797"/>
      <c r="R12" s="797"/>
      <c r="S12" s="797"/>
      <c r="T12" s="797"/>
      <c r="U12" s="797"/>
      <c r="V12" s="797"/>
      <c r="W12" s="797"/>
      <c r="X12" s="798"/>
      <c r="Y12" s="846">
        <f>SUM(Y4:AB11)</f>
        <v>0</v>
      </c>
      <c r="Z12" s="846"/>
      <c r="AA12" s="846"/>
      <c r="AB12" s="846"/>
      <c r="AC12" s="1045"/>
      <c r="AD12" s="1046"/>
      <c r="AE12" s="1046"/>
      <c r="AF12" s="1047"/>
      <c r="AK12" s="1"/>
      <c r="AL12" s="1"/>
    </row>
    <row r="13" spans="1:38" ht="19.5" thickBot="1">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row>
    <row r="14" spans="1:38">
      <c r="Q14" s="806" t="s">
        <v>114</v>
      </c>
      <c r="R14" s="807"/>
      <c r="S14" s="807"/>
      <c r="T14" s="807"/>
      <c r="U14" s="807"/>
      <c r="V14" s="807"/>
      <c r="W14" s="807"/>
      <c r="X14" s="808"/>
      <c r="Y14" s="1027">
        <f>SUMIFS($Y$4:$AB$11,$AC$4:$AF$11,$Q14)</f>
        <v>0</v>
      </c>
      <c r="Z14" s="1027"/>
      <c r="AA14" s="1027"/>
      <c r="AB14" s="1028"/>
    </row>
    <row r="15" spans="1:38">
      <c r="Q15" s="1029" t="s">
        <v>115</v>
      </c>
      <c r="R15" s="1030"/>
      <c r="S15" s="1030"/>
      <c r="T15" s="1030"/>
      <c r="U15" s="1030"/>
      <c r="V15" s="1030"/>
      <c r="W15" s="1030"/>
      <c r="X15" s="1031"/>
      <c r="Y15" s="1032">
        <f>SUMIFS($Y$4:$AB$11,$AC$4:$AF$11,$Q15)</f>
        <v>0</v>
      </c>
      <c r="Z15" s="1032"/>
      <c r="AA15" s="1032"/>
      <c r="AB15" s="1033"/>
    </row>
    <row r="16" spans="1:38">
      <c r="Q16" s="1034" t="s">
        <v>116</v>
      </c>
      <c r="R16" s="1035"/>
      <c r="S16" s="1035"/>
      <c r="T16" s="1036"/>
      <c r="U16" s="1037" t="s">
        <v>112</v>
      </c>
      <c r="V16" s="1038"/>
      <c r="W16" s="1038"/>
      <c r="X16" s="1039"/>
      <c r="Y16" s="1032">
        <f>SUMIFS($Y$4:$AB$11,$AC$4:$AF$11,$Q16)</f>
        <v>0</v>
      </c>
      <c r="Z16" s="1032"/>
      <c r="AA16" s="1032"/>
      <c r="AB16" s="1033"/>
    </row>
    <row r="17" spans="1:28" ht="19.5" thickBot="1">
      <c r="Q17" s="796"/>
      <c r="R17" s="797"/>
      <c r="S17" s="797"/>
      <c r="T17" s="798"/>
      <c r="U17" s="1040" t="s">
        <v>113</v>
      </c>
      <c r="V17" s="1041"/>
      <c r="W17" s="1041"/>
      <c r="X17" s="1042"/>
      <c r="Y17" s="1043">
        <f>SUMIFS($Y$4:$AB$11,$AC$4:$AF$11,$Q16)</f>
        <v>0</v>
      </c>
      <c r="Z17" s="1043"/>
      <c r="AA17" s="1043"/>
      <c r="AB17" s="1044"/>
    </row>
    <row r="20" spans="1:28">
      <c r="A20" s="52" t="s">
        <v>474</v>
      </c>
    </row>
    <row r="21" spans="1:28" ht="19.5" thickBot="1">
      <c r="A21" s="144" t="s">
        <v>710</v>
      </c>
    </row>
    <row r="22" spans="1:28" ht="19.5" thickBot="1">
      <c r="A22" s="814" t="s">
        <v>465</v>
      </c>
      <c r="B22" s="815"/>
      <c r="C22" s="815"/>
      <c r="D22" s="815"/>
      <c r="E22" s="815"/>
      <c r="F22" s="815"/>
      <c r="G22" s="815"/>
      <c r="H22" s="816"/>
      <c r="I22" s="1021"/>
      <c r="J22" s="1022"/>
      <c r="K22" s="1022"/>
      <c r="L22" s="1022"/>
      <c r="M22" s="1022"/>
      <c r="N22" s="1022"/>
      <c r="O22" s="1022"/>
      <c r="P22" s="1022"/>
      <c r="Q22" s="1022"/>
      <c r="R22" s="1022"/>
      <c r="S22" s="1022"/>
      <c r="T22" s="1022"/>
      <c r="U22" s="1022"/>
      <c r="V22" s="1022"/>
      <c r="W22" s="1022"/>
      <c r="X22" s="1023"/>
      <c r="Y22" s="9"/>
    </row>
    <row r="25" spans="1:28" ht="19.5" thickBot="1">
      <c r="A25" s="52" t="s">
        <v>708</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row>
    <row r="26" spans="1:28" ht="18.75" customHeight="1">
      <c r="A26" s="836" t="s">
        <v>207</v>
      </c>
      <c r="B26" s="837"/>
      <c r="C26" s="837"/>
      <c r="D26" s="837"/>
      <c r="E26" s="837"/>
      <c r="F26" s="837"/>
      <c r="G26" s="837"/>
      <c r="H26" s="837"/>
      <c r="I26" s="1016" t="s">
        <v>480</v>
      </c>
      <c r="J26" s="1017"/>
      <c r="K26" s="1017"/>
      <c r="L26" s="1017"/>
      <c r="M26" s="1017"/>
      <c r="N26" s="1017"/>
      <c r="O26" s="1017"/>
      <c r="P26" s="1017"/>
      <c r="Q26" s="1017"/>
      <c r="R26" s="1017"/>
      <c r="S26" s="1017"/>
      <c r="T26" s="1017"/>
      <c r="U26" s="1017"/>
      <c r="V26" s="1017"/>
      <c r="W26" s="1017"/>
      <c r="X26" s="1017"/>
      <c r="Y26" s="1017"/>
      <c r="Z26" s="1017"/>
      <c r="AA26" s="1017"/>
      <c r="AB26" s="1018"/>
    </row>
    <row r="27" spans="1:28">
      <c r="A27" s="856"/>
      <c r="B27" s="857"/>
      <c r="C27" s="857"/>
      <c r="D27" s="857"/>
      <c r="E27" s="857"/>
      <c r="F27" s="857"/>
      <c r="G27" s="857"/>
      <c r="H27" s="857"/>
      <c r="I27" s="1019"/>
      <c r="J27" s="794"/>
      <c r="K27" s="794"/>
      <c r="L27" s="794"/>
      <c r="M27" s="794"/>
      <c r="N27" s="794"/>
      <c r="O27" s="794"/>
      <c r="P27" s="794"/>
      <c r="Q27" s="794"/>
      <c r="R27" s="794"/>
      <c r="S27" s="794"/>
      <c r="T27" s="794"/>
      <c r="U27" s="794"/>
      <c r="V27" s="794"/>
      <c r="W27" s="794"/>
      <c r="X27" s="794"/>
      <c r="Y27" s="794"/>
      <c r="Z27" s="794"/>
      <c r="AA27" s="794"/>
      <c r="AB27" s="1020"/>
    </row>
    <row r="28" spans="1:28">
      <c r="A28" s="848"/>
      <c r="B28" s="849"/>
      <c r="C28" s="849"/>
      <c r="D28" s="849"/>
      <c r="E28" s="849"/>
      <c r="F28" s="849"/>
      <c r="G28" s="849"/>
      <c r="H28" s="849"/>
      <c r="I28" s="1013"/>
      <c r="J28" s="1014"/>
      <c r="K28" s="1014"/>
      <c r="L28" s="1014"/>
      <c r="M28" s="1014"/>
      <c r="N28" s="1014"/>
      <c r="O28" s="1014"/>
      <c r="P28" s="1014"/>
      <c r="Q28" s="1014"/>
      <c r="R28" s="1014"/>
      <c r="S28" s="1014"/>
      <c r="T28" s="1014"/>
      <c r="U28" s="1014"/>
      <c r="V28" s="1014"/>
      <c r="W28" s="1014"/>
      <c r="X28" s="1014"/>
      <c r="Y28" s="1014"/>
      <c r="Z28" s="1014"/>
      <c r="AA28" s="1014"/>
      <c r="AB28" s="1015"/>
    </row>
    <row r="29" spans="1:28">
      <c r="A29" s="848"/>
      <c r="B29" s="849"/>
      <c r="C29" s="849"/>
      <c r="D29" s="849"/>
      <c r="E29" s="849"/>
      <c r="F29" s="849"/>
      <c r="G29" s="849"/>
      <c r="H29" s="849"/>
      <c r="I29" s="1013"/>
      <c r="J29" s="1014"/>
      <c r="K29" s="1014"/>
      <c r="L29" s="1014"/>
      <c r="M29" s="1014"/>
      <c r="N29" s="1014"/>
      <c r="O29" s="1014"/>
      <c r="P29" s="1014"/>
      <c r="Q29" s="1014"/>
      <c r="R29" s="1014"/>
      <c r="S29" s="1014"/>
      <c r="T29" s="1014"/>
      <c r="U29" s="1014"/>
      <c r="V29" s="1014"/>
      <c r="W29" s="1014"/>
      <c r="X29" s="1014"/>
      <c r="Y29" s="1014"/>
      <c r="Z29" s="1014"/>
      <c r="AA29" s="1014"/>
      <c r="AB29" s="1015"/>
    </row>
    <row r="30" spans="1:28" ht="19.5" thickBot="1">
      <c r="A30" s="915"/>
      <c r="B30" s="916"/>
      <c r="C30" s="916"/>
      <c r="D30" s="916"/>
      <c r="E30" s="916"/>
      <c r="F30" s="916"/>
      <c r="G30" s="916"/>
      <c r="H30" s="916"/>
      <c r="I30" s="1024"/>
      <c r="J30" s="1025"/>
      <c r="K30" s="1025"/>
      <c r="L30" s="1025"/>
      <c r="M30" s="1025"/>
      <c r="N30" s="1025"/>
      <c r="O30" s="1025"/>
      <c r="P30" s="1025"/>
      <c r="Q30" s="1025"/>
      <c r="R30" s="1025"/>
      <c r="S30" s="1025"/>
      <c r="T30" s="1025"/>
      <c r="U30" s="1025"/>
      <c r="V30" s="1025"/>
      <c r="W30" s="1025"/>
      <c r="X30" s="1025"/>
      <c r="Y30" s="1025"/>
      <c r="Z30" s="1025"/>
      <c r="AA30" s="1025"/>
      <c r="AB30" s="1026"/>
    </row>
    <row r="32" spans="1:28" ht="19.5" thickBot="1">
      <c r="A32" s="52" t="s">
        <v>481</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row>
    <row r="33" spans="1:38">
      <c r="A33" s="836" t="s">
        <v>207</v>
      </c>
      <c r="B33" s="837"/>
      <c r="C33" s="837"/>
      <c r="D33" s="837"/>
      <c r="E33" s="837"/>
      <c r="F33" s="837"/>
      <c r="G33" s="837"/>
      <c r="H33" s="837"/>
      <c r="I33" s="837" t="s">
        <v>78</v>
      </c>
      <c r="J33" s="837"/>
      <c r="K33" s="837"/>
      <c r="L33" s="837"/>
      <c r="M33" s="837"/>
      <c r="N33" s="837"/>
      <c r="O33" s="837"/>
      <c r="P33" s="837"/>
      <c r="Q33" s="837" t="s">
        <v>99</v>
      </c>
      <c r="R33" s="837"/>
      <c r="S33" s="871" t="s">
        <v>483</v>
      </c>
      <c r="T33" s="872"/>
      <c r="U33" s="1016" t="s">
        <v>482</v>
      </c>
      <c r="V33" s="1017"/>
      <c r="W33" s="1017"/>
      <c r="X33" s="1017"/>
      <c r="Y33" s="1017"/>
      <c r="Z33" s="1017"/>
      <c r="AA33" s="1017"/>
      <c r="AB33" s="1018"/>
    </row>
    <row r="34" spans="1:38">
      <c r="A34" s="856"/>
      <c r="B34" s="857"/>
      <c r="C34" s="857"/>
      <c r="D34" s="857"/>
      <c r="E34" s="857"/>
      <c r="F34" s="857"/>
      <c r="G34" s="857"/>
      <c r="H34" s="857"/>
      <c r="I34" s="857"/>
      <c r="J34" s="857"/>
      <c r="K34" s="857"/>
      <c r="L34" s="857"/>
      <c r="M34" s="857"/>
      <c r="N34" s="857"/>
      <c r="O34" s="857"/>
      <c r="P34" s="857"/>
      <c r="Q34" s="857"/>
      <c r="R34" s="857"/>
      <c r="S34" s="873"/>
      <c r="T34" s="874"/>
      <c r="U34" s="1019"/>
      <c r="V34" s="794"/>
      <c r="W34" s="794"/>
      <c r="X34" s="794"/>
      <c r="Y34" s="794"/>
      <c r="Z34" s="794"/>
      <c r="AA34" s="794"/>
      <c r="AB34" s="1020"/>
    </row>
    <row r="35" spans="1:38">
      <c r="A35" s="848"/>
      <c r="B35" s="849"/>
      <c r="C35" s="849"/>
      <c r="D35" s="849"/>
      <c r="E35" s="849"/>
      <c r="F35" s="849"/>
      <c r="G35" s="849"/>
      <c r="H35" s="849"/>
      <c r="I35" s="850"/>
      <c r="J35" s="851"/>
      <c r="K35" s="221"/>
      <c r="L35" s="150" t="s">
        <v>3</v>
      </c>
      <c r="M35" s="221"/>
      <c r="N35" s="150" t="s">
        <v>4</v>
      </c>
      <c r="O35" s="221"/>
      <c r="P35" s="151" t="s">
        <v>5</v>
      </c>
      <c r="Q35" s="866"/>
      <c r="R35" s="866"/>
      <c r="S35" s="849"/>
      <c r="T35" s="849"/>
      <c r="U35" s="1005"/>
      <c r="V35" s="1006"/>
      <c r="W35" s="1006"/>
      <c r="X35" s="1006"/>
      <c r="Y35" s="1006"/>
      <c r="Z35" s="1006"/>
      <c r="AA35" s="1006"/>
      <c r="AB35" s="1007"/>
      <c r="AK35" s="2" t="str">
        <f>$I35&amp;$K35&amp;$L35&amp;$M35&amp;$N35&amp;$O35&amp;$P35</f>
        <v>年月日</v>
      </c>
      <c r="AL35" s="306" t="e">
        <f>DATEVALUE($AK35)</f>
        <v>#VALUE!</v>
      </c>
    </row>
    <row r="36" spans="1:38">
      <c r="A36" s="848"/>
      <c r="B36" s="849"/>
      <c r="C36" s="849"/>
      <c r="D36" s="849"/>
      <c r="E36" s="849"/>
      <c r="F36" s="849"/>
      <c r="G36" s="849"/>
      <c r="H36" s="849"/>
      <c r="I36" s="850"/>
      <c r="J36" s="851"/>
      <c r="K36" s="221"/>
      <c r="L36" s="150" t="s">
        <v>3</v>
      </c>
      <c r="M36" s="221"/>
      <c r="N36" s="150" t="s">
        <v>4</v>
      </c>
      <c r="O36" s="221"/>
      <c r="P36" s="151" t="s">
        <v>5</v>
      </c>
      <c r="Q36" s="866"/>
      <c r="R36" s="866"/>
      <c r="S36" s="850"/>
      <c r="T36" s="868"/>
      <c r="U36" s="1005"/>
      <c r="V36" s="1006"/>
      <c r="W36" s="1006"/>
      <c r="X36" s="1006"/>
      <c r="Y36" s="1006"/>
      <c r="Z36" s="1006"/>
      <c r="AA36" s="1006"/>
      <c r="AB36" s="1007"/>
      <c r="AK36" s="2" t="str">
        <f t="shared" ref="AK36:AK37" si="1">$I36&amp;$K36&amp;$L36&amp;$M36&amp;$N36&amp;$O36&amp;$P36</f>
        <v>年月日</v>
      </c>
      <c r="AL36" s="306" t="e">
        <f t="shared" ref="AL36:AL37" si="2">DATEVALUE($AK36)</f>
        <v>#VALUE!</v>
      </c>
    </row>
    <row r="37" spans="1:38" ht="19.5" thickBot="1">
      <c r="A37" s="915"/>
      <c r="B37" s="916"/>
      <c r="C37" s="916"/>
      <c r="D37" s="916"/>
      <c r="E37" s="916"/>
      <c r="F37" s="916"/>
      <c r="G37" s="916"/>
      <c r="H37" s="916"/>
      <c r="I37" s="1011"/>
      <c r="J37" s="1012"/>
      <c r="K37" s="302"/>
      <c r="L37" s="152" t="s">
        <v>3</v>
      </c>
      <c r="M37" s="302"/>
      <c r="N37" s="152" t="s">
        <v>4</v>
      </c>
      <c r="O37" s="302"/>
      <c r="P37" s="153" t="s">
        <v>5</v>
      </c>
      <c r="Q37" s="918"/>
      <c r="R37" s="918"/>
      <c r="S37" s="916"/>
      <c r="T37" s="916"/>
      <c r="U37" s="1008"/>
      <c r="V37" s="1009"/>
      <c r="W37" s="1009"/>
      <c r="X37" s="1009"/>
      <c r="Y37" s="1009"/>
      <c r="Z37" s="1009"/>
      <c r="AA37" s="1009"/>
      <c r="AB37" s="1010"/>
      <c r="AK37" s="2" t="str">
        <f t="shared" si="1"/>
        <v>年月日</v>
      </c>
      <c r="AL37" s="306" t="e">
        <f t="shared" si="2"/>
        <v>#VALUE!</v>
      </c>
    </row>
    <row r="39" spans="1:38">
      <c r="A39" s="52" t="s">
        <v>543</v>
      </c>
    </row>
    <row r="40" spans="1:38" ht="19.5" thickBot="1">
      <c r="A40" s="173" t="s">
        <v>551</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row>
    <row r="41" spans="1:38" ht="19.5" thickBot="1">
      <c r="A41" s="1004" t="s">
        <v>545</v>
      </c>
      <c r="B41" s="996"/>
      <c r="C41" s="996"/>
      <c r="D41" s="996"/>
      <c r="E41" s="996"/>
      <c r="F41" s="996"/>
      <c r="G41" s="996"/>
      <c r="H41" s="996"/>
      <c r="I41" s="996"/>
      <c r="J41" s="996"/>
      <c r="K41" s="996" t="s">
        <v>546</v>
      </c>
      <c r="L41" s="996"/>
      <c r="M41" s="996"/>
      <c r="N41" s="996"/>
      <c r="O41" s="996" t="s">
        <v>549</v>
      </c>
      <c r="P41" s="996"/>
      <c r="Q41" s="996"/>
      <c r="R41" s="996"/>
      <c r="S41" s="996"/>
      <c r="T41" s="996" t="s">
        <v>531</v>
      </c>
      <c r="U41" s="997"/>
      <c r="V41" s="56"/>
      <c r="W41" s="56"/>
      <c r="X41" s="56"/>
      <c r="Y41" s="56"/>
      <c r="Z41" s="56"/>
      <c r="AA41" s="56"/>
      <c r="AB41" s="56"/>
      <c r="AK41" s="2" t="s">
        <v>558</v>
      </c>
    </row>
    <row r="42" spans="1:38" ht="20.25" thickTop="1" thickBot="1">
      <c r="A42" s="1003" t="s">
        <v>544</v>
      </c>
      <c r="B42" s="890"/>
      <c r="C42" s="890"/>
      <c r="D42" s="890"/>
      <c r="E42" s="890"/>
      <c r="F42" s="890"/>
      <c r="G42" s="890"/>
      <c r="H42" s="890"/>
      <c r="I42" s="890"/>
      <c r="J42" s="890"/>
      <c r="K42" s="993"/>
      <c r="L42" s="993"/>
      <c r="M42" s="993"/>
      <c r="N42" s="993"/>
      <c r="O42" s="994"/>
      <c r="P42" s="994"/>
      <c r="Q42" s="994"/>
      <c r="R42" s="994"/>
      <c r="S42" s="994"/>
      <c r="T42" s="994"/>
      <c r="U42" s="995"/>
      <c r="V42" s="56"/>
      <c r="W42" s="56"/>
      <c r="X42" s="56"/>
      <c r="Y42" s="56"/>
      <c r="Z42" s="56"/>
      <c r="AA42" s="56"/>
      <c r="AB42" s="56"/>
      <c r="AK42" s="2" t="s">
        <v>559</v>
      </c>
    </row>
    <row r="43" spans="1:38">
      <c r="A43" s="856" t="s">
        <v>567</v>
      </c>
      <c r="B43" s="857"/>
      <c r="C43" s="857"/>
      <c r="D43" s="857"/>
      <c r="E43" s="857"/>
      <c r="F43" s="857"/>
      <c r="G43" s="857"/>
      <c r="H43" s="857"/>
      <c r="I43" s="857"/>
      <c r="J43" s="857"/>
      <c r="K43" s="987"/>
      <c r="L43" s="987"/>
      <c r="M43" s="987"/>
      <c r="N43" s="1000"/>
      <c r="O43" s="56"/>
      <c r="P43" s="56"/>
      <c r="Q43" s="56"/>
      <c r="R43" s="56"/>
      <c r="S43" s="56"/>
      <c r="T43" s="56"/>
      <c r="U43" s="56"/>
      <c r="V43" s="56"/>
      <c r="W43" s="56"/>
      <c r="X43" s="56"/>
      <c r="Y43" s="56"/>
      <c r="Z43" s="56"/>
      <c r="AA43" s="56"/>
      <c r="AB43" s="56"/>
    </row>
    <row r="44" spans="1:38" ht="19.5" thickBot="1">
      <c r="A44" s="998" t="s">
        <v>548</v>
      </c>
      <c r="B44" s="999"/>
      <c r="C44" s="999"/>
      <c r="D44" s="999"/>
      <c r="E44" s="999"/>
      <c r="F44" s="999"/>
      <c r="G44" s="999"/>
      <c r="H44" s="999"/>
      <c r="I44" s="999"/>
      <c r="J44" s="999"/>
      <c r="K44" s="1001"/>
      <c r="L44" s="1001"/>
      <c r="M44" s="1001"/>
      <c r="N44" s="1002"/>
      <c r="O44" s="166"/>
      <c r="P44" s="167"/>
      <c r="Q44" s="167"/>
      <c r="R44" s="167"/>
      <c r="S44" s="167"/>
      <c r="T44" s="167"/>
      <c r="U44" s="167"/>
      <c r="V44" s="167"/>
      <c r="W44" s="167"/>
      <c r="X44" s="167"/>
      <c r="Y44" s="167"/>
      <c r="Z44" s="167"/>
      <c r="AA44" s="167"/>
      <c r="AB44" s="167"/>
      <c r="AC44" s="174"/>
      <c r="AD44" s="174"/>
    </row>
    <row r="45" spans="1:38">
      <c r="A45" s="857" t="s">
        <v>547</v>
      </c>
      <c r="B45" s="857"/>
      <c r="C45" s="857"/>
      <c r="D45" s="857"/>
      <c r="E45" s="857"/>
      <c r="F45" s="857"/>
      <c r="G45" s="857"/>
      <c r="H45" s="857"/>
      <c r="I45" s="857"/>
      <c r="J45" s="857"/>
      <c r="K45" s="987"/>
      <c r="L45" s="987"/>
      <c r="M45" s="987"/>
      <c r="N45" s="987"/>
      <c r="O45" s="890" t="s">
        <v>560</v>
      </c>
      <c r="P45" s="837" t="s">
        <v>561</v>
      </c>
      <c r="Q45" s="837"/>
      <c r="R45" s="989"/>
      <c r="S45" s="992"/>
      <c r="T45" s="993"/>
      <c r="U45" s="837" t="s">
        <v>563</v>
      </c>
      <c r="V45" s="837"/>
      <c r="W45" s="837"/>
      <c r="X45" s="989"/>
      <c r="Y45" s="992"/>
      <c r="Z45" s="993"/>
      <c r="AA45" s="978" t="s">
        <v>565</v>
      </c>
      <c r="AB45" s="978"/>
      <c r="AC45" s="979"/>
      <c r="AD45" s="304"/>
    </row>
    <row r="46" spans="1:38" ht="19.5" thickBot="1">
      <c r="A46" s="986"/>
      <c r="B46" s="986"/>
      <c r="C46" s="986"/>
      <c r="D46" s="986"/>
      <c r="E46" s="986"/>
      <c r="F46" s="986"/>
      <c r="G46" s="986"/>
      <c r="H46" s="986"/>
      <c r="I46" s="986"/>
      <c r="J46" s="986"/>
      <c r="K46" s="988"/>
      <c r="L46" s="988"/>
      <c r="M46" s="988"/>
      <c r="N46" s="988"/>
      <c r="O46" s="986"/>
      <c r="P46" s="986" t="s">
        <v>562</v>
      </c>
      <c r="Q46" s="986"/>
      <c r="R46" s="990"/>
      <c r="S46" s="991"/>
      <c r="T46" s="988"/>
      <c r="U46" s="986" t="s">
        <v>564</v>
      </c>
      <c r="V46" s="986"/>
      <c r="W46" s="986"/>
      <c r="X46" s="990"/>
      <c r="Y46" s="991"/>
      <c r="Z46" s="988"/>
      <c r="AA46" s="980" t="s">
        <v>566</v>
      </c>
      <c r="AB46" s="980"/>
      <c r="AC46" s="981"/>
      <c r="AD46" s="303"/>
    </row>
    <row r="47" spans="1:38" ht="19.5" thickBot="1">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row>
    <row r="48" spans="1:38" ht="19.5" thickBot="1">
      <c r="A48" s="982" t="s">
        <v>550</v>
      </c>
      <c r="B48" s="983"/>
      <c r="C48" s="983"/>
      <c r="D48" s="983"/>
      <c r="E48" s="983"/>
      <c r="F48" s="983"/>
      <c r="G48" s="983"/>
      <c r="H48" s="983"/>
      <c r="I48" s="983"/>
      <c r="J48" s="983"/>
      <c r="K48" s="984"/>
      <c r="L48" s="984"/>
      <c r="M48" s="984"/>
      <c r="N48" s="984"/>
      <c r="O48" s="984"/>
      <c r="P48" s="984"/>
      <c r="Q48" s="984"/>
      <c r="R48" s="984"/>
      <c r="S48" s="984"/>
      <c r="T48" s="984"/>
      <c r="U48" s="984"/>
      <c r="V48" s="984"/>
      <c r="W48" s="984"/>
      <c r="X48" s="984"/>
      <c r="Y48" s="984"/>
      <c r="Z48" s="984"/>
      <c r="AA48" s="984"/>
      <c r="AB48" s="985"/>
    </row>
  </sheetData>
  <sheetProtection password="8E92" sheet="1" objects="1" scenarios="1"/>
  <mergeCells count="115">
    <mergeCell ref="AC1:AF1"/>
    <mergeCell ref="A3:H3"/>
    <mergeCell ref="I3:P3"/>
    <mergeCell ref="Y3:AB3"/>
    <mergeCell ref="AC3:AF3"/>
    <mergeCell ref="Q3:X3"/>
    <mergeCell ref="A4:H4"/>
    <mergeCell ref="I4:P4"/>
    <mergeCell ref="Y4:AB4"/>
    <mergeCell ref="AC4:AF4"/>
    <mergeCell ref="A5:H5"/>
    <mergeCell ref="I5:P5"/>
    <mergeCell ref="Y5:AB5"/>
    <mergeCell ref="AC5:AF5"/>
    <mergeCell ref="Q4:X4"/>
    <mergeCell ref="Q5:X5"/>
    <mergeCell ref="A8:H8"/>
    <mergeCell ref="I8:P8"/>
    <mergeCell ref="Y8:AB8"/>
    <mergeCell ref="AC8:AF8"/>
    <mergeCell ref="Q8:X8"/>
    <mergeCell ref="A6:H6"/>
    <mergeCell ref="I6:P6"/>
    <mergeCell ref="Y6:AB6"/>
    <mergeCell ref="AC6:AF6"/>
    <mergeCell ref="A7:H7"/>
    <mergeCell ref="I7:P7"/>
    <mergeCell ref="Y7:AB7"/>
    <mergeCell ref="AC7:AF7"/>
    <mergeCell ref="Q6:X6"/>
    <mergeCell ref="Q7:X7"/>
    <mergeCell ref="Y12:AB12"/>
    <mergeCell ref="AC12:AF12"/>
    <mergeCell ref="A9:H9"/>
    <mergeCell ref="I9:P9"/>
    <mergeCell ref="Y9:AB9"/>
    <mergeCell ref="AC9:AF9"/>
    <mergeCell ref="A10:H10"/>
    <mergeCell ref="I10:P10"/>
    <mergeCell ref="Y10:AB10"/>
    <mergeCell ref="AC10:AF10"/>
    <mergeCell ref="Q9:X9"/>
    <mergeCell ref="Q10:X10"/>
    <mergeCell ref="Q11:X11"/>
    <mergeCell ref="A12:X12"/>
    <mergeCell ref="A11:H11"/>
    <mergeCell ref="I11:P11"/>
    <mergeCell ref="Y11:AB11"/>
    <mergeCell ref="AC11:AF11"/>
    <mergeCell ref="Q14:X14"/>
    <mergeCell ref="Y14:AB14"/>
    <mergeCell ref="Q15:X15"/>
    <mergeCell ref="Y15:AB15"/>
    <mergeCell ref="Q16:T17"/>
    <mergeCell ref="U16:X16"/>
    <mergeCell ref="Y16:AB16"/>
    <mergeCell ref="U17:X17"/>
    <mergeCell ref="Y17:AB17"/>
    <mergeCell ref="A28:H28"/>
    <mergeCell ref="I28:AB28"/>
    <mergeCell ref="A26:H27"/>
    <mergeCell ref="I26:AB27"/>
    <mergeCell ref="I22:X22"/>
    <mergeCell ref="A22:H22"/>
    <mergeCell ref="A33:H34"/>
    <mergeCell ref="I33:P34"/>
    <mergeCell ref="S33:T34"/>
    <mergeCell ref="Q33:R34"/>
    <mergeCell ref="A30:H30"/>
    <mergeCell ref="I30:AB30"/>
    <mergeCell ref="U33:AB34"/>
    <mergeCell ref="A29:H29"/>
    <mergeCell ref="I29:AB29"/>
    <mergeCell ref="U35:AB35"/>
    <mergeCell ref="U36:AB36"/>
    <mergeCell ref="U37:AB37"/>
    <mergeCell ref="A37:H37"/>
    <mergeCell ref="I37:J37"/>
    <mergeCell ref="S37:T37"/>
    <mergeCell ref="Q37:R37"/>
    <mergeCell ref="A36:H36"/>
    <mergeCell ref="I36:J36"/>
    <mergeCell ref="S36:T36"/>
    <mergeCell ref="Q36:R36"/>
    <mergeCell ref="A35:H35"/>
    <mergeCell ref="I35:J35"/>
    <mergeCell ref="S35:T35"/>
    <mergeCell ref="Q35:R35"/>
    <mergeCell ref="T42:U42"/>
    <mergeCell ref="O41:S41"/>
    <mergeCell ref="T41:U41"/>
    <mergeCell ref="O42:S42"/>
    <mergeCell ref="A43:J43"/>
    <mergeCell ref="A44:J44"/>
    <mergeCell ref="K43:N43"/>
    <mergeCell ref="K44:N44"/>
    <mergeCell ref="A42:J42"/>
    <mergeCell ref="A41:J41"/>
    <mergeCell ref="K41:N41"/>
    <mergeCell ref="K42:N42"/>
    <mergeCell ref="AA45:AC45"/>
    <mergeCell ref="AA46:AC46"/>
    <mergeCell ref="A48:J48"/>
    <mergeCell ref="K48:AB48"/>
    <mergeCell ref="A45:J46"/>
    <mergeCell ref="K45:N46"/>
    <mergeCell ref="O45:O46"/>
    <mergeCell ref="P45:R45"/>
    <mergeCell ref="P46:R46"/>
    <mergeCell ref="S46:T46"/>
    <mergeCell ref="S45:T45"/>
    <mergeCell ref="U45:X45"/>
    <mergeCell ref="U46:X46"/>
    <mergeCell ref="Y45:Z45"/>
    <mergeCell ref="Y46:Z46"/>
  </mergeCells>
  <phoneticPr fontId="3"/>
  <dataValidations count="11">
    <dataValidation type="list" allowBlank="1" showInputMessage="1" showErrorMessage="1" sqref="A4:H11">
      <formula1>$AK$4:$AK$9</formula1>
    </dataValidation>
    <dataValidation imeMode="hiragana" allowBlank="1" showInputMessage="1" showErrorMessage="1" sqref="I4:X11 O42:U42 K48:AB48 A28:AB30 A35:H37"/>
    <dataValidation type="whole" imeMode="halfAlpha" operator="greaterThanOrEqual" allowBlank="1" showInputMessage="1" showErrorMessage="1" error="数字を入力してください。_x000a_負の数字は入力できません。" sqref="Y4:AB11">
      <formula1>0</formula1>
    </dataValidation>
    <dataValidation type="list" allowBlank="1" showInputMessage="1" showErrorMessage="1" sqref="I22:X22">
      <formula1>"給与から差し引き（特別徴収）,自分で納付（普通徴収）"</formula1>
    </dataValidation>
    <dataValidation type="list" allowBlank="1" showInputMessage="1" showErrorMessage="1" sqref="I35:J37">
      <formula1>"明治,大正,昭和,平成,令和"</formula1>
    </dataValidation>
    <dataValidation type="list" allowBlank="1" showInputMessage="1" showErrorMessage="1" sqref="Q35:R37">
      <formula1>"　,配偶者,子,孫,父母,祖父母,その他"</formula1>
    </dataValidation>
    <dataValidation type="list" allowBlank="1" showInputMessage="1" showErrorMessage="1" sqref="S35:T37">
      <formula1>"1月,2月,3月,4月,5月,6月,7月,8月,9月,10月,11月,12月"</formula1>
    </dataValidation>
    <dataValidation type="whole" imeMode="off" operator="greaterThanOrEqual" allowBlank="1" showInputMessage="1" showErrorMessage="1" error="数字を入力してください。_x000a_負の数字は入力できません。" sqref="U35:AB37">
      <formula1>0</formula1>
    </dataValidation>
    <dataValidation type="list" allowBlank="1" showInputMessage="1" showErrorMessage="1" sqref="L42:N44 K42:K45">
      <formula1>"該当,非該当"</formula1>
    </dataValidation>
    <dataValidation type="list" allowBlank="1" showInputMessage="1" showErrorMessage="1" sqref="S45:T46 Y45:Z46 AD45:AD46">
      <formula1>"あり,なし"</formula1>
    </dataValidation>
    <dataValidation type="whole" imeMode="off" operator="greaterThanOrEqual" allowBlank="1" showInputMessage="1" showErrorMessage="1" error="整数を入力してください。_x000a_負の数字は入力できません。" sqref="K35:K37 M35:M37 O35:O37">
      <formula1>0</formula1>
    </dataValidation>
  </dataValidations>
  <hyperlinks>
    <hyperlink ref="AC1:AF1" location="ガイド!W75" display="ガイドに戻る"/>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howOutlineSymbols="0"/>
    <pageSetUpPr fitToPage="1"/>
  </sheetPr>
  <dimension ref="A1:FM211"/>
  <sheetViews>
    <sheetView showGridLines="0" showOutlineSymbols="0" view="pageBreakPreview" zoomScaleNormal="100" zoomScaleSheetLayoutView="100" workbookViewId="0"/>
  </sheetViews>
  <sheetFormatPr defaultRowHeight="13.5"/>
  <cols>
    <col min="1" max="1" width="0.625" style="223" customWidth="1"/>
    <col min="2" max="71" width="1.25" style="223" customWidth="1"/>
    <col min="72" max="83" width="1.75" style="223" customWidth="1"/>
    <col min="84" max="201" width="9" style="223" customWidth="1"/>
    <col min="202" max="16384" width="9" style="223"/>
  </cols>
  <sheetData>
    <row r="1" spans="1:131" ht="12.75" customHeight="1"/>
    <row r="2" spans="1:131" ht="4.5" customHeight="1">
      <c r="B2" s="1385" t="s">
        <v>210</v>
      </c>
      <c r="C2" s="1385"/>
      <c r="D2" s="1385"/>
      <c r="E2" s="1385"/>
      <c r="F2" s="1385"/>
      <c r="G2" s="1386">
        <f>IF(ガイド!I17="","",ガイド!I17)</f>
        <v>6</v>
      </c>
      <c r="H2" s="1386"/>
      <c r="I2" s="1386"/>
      <c r="J2" s="1386"/>
      <c r="K2" s="1385" t="s">
        <v>211</v>
      </c>
      <c r="L2" s="1385"/>
      <c r="M2" s="1385"/>
      <c r="N2" s="1385"/>
      <c r="O2" s="1385"/>
      <c r="P2" s="1385"/>
      <c r="Q2" s="1385"/>
      <c r="R2" s="1387" t="s">
        <v>337</v>
      </c>
      <c r="S2" s="1387"/>
      <c r="T2" s="1387"/>
      <c r="U2" s="1387"/>
      <c r="V2" s="1387"/>
      <c r="W2" s="1387"/>
      <c r="X2" s="1387"/>
      <c r="Y2" s="1387"/>
      <c r="Z2" s="1387"/>
      <c r="AA2" s="1387"/>
      <c r="AB2" s="1387"/>
      <c r="AC2" s="1387"/>
      <c r="AD2" s="1387"/>
      <c r="AE2" s="1387"/>
      <c r="AF2" s="1387"/>
      <c r="AG2" s="1387"/>
      <c r="AH2" s="1387"/>
      <c r="AI2" s="1387"/>
      <c r="AJ2" s="1387"/>
      <c r="AK2" s="1387"/>
      <c r="AL2" s="1387"/>
      <c r="AM2" s="1387"/>
      <c r="AN2" s="1387"/>
      <c r="AO2" s="1387"/>
      <c r="AP2" s="1387"/>
      <c r="AQ2" s="1387"/>
      <c r="AR2" s="1387"/>
      <c r="AS2" s="1387"/>
      <c r="AT2" s="1387"/>
      <c r="AU2" s="1387"/>
      <c r="AV2" s="1387"/>
      <c r="AW2" s="1387"/>
      <c r="AX2" s="1387"/>
      <c r="AY2" s="1387"/>
      <c r="AZ2" s="1387"/>
      <c r="BA2" s="1387"/>
      <c r="BB2" s="1387"/>
      <c r="BC2" s="1387"/>
      <c r="BD2" s="1387"/>
      <c r="CC2" s="1388" t="s">
        <v>212</v>
      </c>
      <c r="CD2" s="1388"/>
      <c r="CE2" s="1388"/>
    </row>
    <row r="3" spans="1:131" ht="5.25" customHeight="1">
      <c r="A3" s="224"/>
      <c r="B3" s="1385"/>
      <c r="C3" s="1385"/>
      <c r="D3" s="1385"/>
      <c r="E3" s="1385"/>
      <c r="F3" s="1385"/>
      <c r="G3" s="1386"/>
      <c r="H3" s="1386"/>
      <c r="I3" s="1386"/>
      <c r="J3" s="1386"/>
      <c r="K3" s="1385"/>
      <c r="L3" s="1385"/>
      <c r="M3" s="1385"/>
      <c r="N3" s="1385"/>
      <c r="O3" s="1385"/>
      <c r="P3" s="1385"/>
      <c r="Q3" s="1385"/>
      <c r="R3" s="1387"/>
      <c r="S3" s="1387"/>
      <c r="T3" s="1387"/>
      <c r="U3" s="1387"/>
      <c r="V3" s="1387"/>
      <c r="W3" s="1387"/>
      <c r="X3" s="1387"/>
      <c r="Y3" s="1387"/>
      <c r="Z3" s="1387"/>
      <c r="AA3" s="1387"/>
      <c r="AB3" s="1387"/>
      <c r="AC3" s="1387"/>
      <c r="AD3" s="1387"/>
      <c r="AE3" s="1387"/>
      <c r="AF3" s="1387"/>
      <c r="AG3" s="1387"/>
      <c r="AH3" s="1387"/>
      <c r="AI3" s="1387"/>
      <c r="AJ3" s="1387"/>
      <c r="AK3" s="1387"/>
      <c r="AL3" s="1387"/>
      <c r="AM3" s="1387"/>
      <c r="AN3" s="1387"/>
      <c r="AO3" s="1387"/>
      <c r="AP3" s="1387"/>
      <c r="AQ3" s="1387"/>
      <c r="AR3" s="1387"/>
      <c r="AS3" s="1387"/>
      <c r="AT3" s="1387"/>
      <c r="AU3" s="1387"/>
      <c r="AV3" s="1387"/>
      <c r="AW3" s="1387"/>
      <c r="AX3" s="1387"/>
      <c r="AY3" s="1387"/>
      <c r="AZ3" s="1387"/>
      <c r="BA3" s="1387"/>
      <c r="BB3" s="1387"/>
      <c r="BC3" s="1387"/>
      <c r="BD3" s="1387"/>
      <c r="BE3" s="224"/>
      <c r="BF3" s="224"/>
      <c r="BG3" s="224"/>
      <c r="BH3" s="224"/>
      <c r="BI3" s="224"/>
      <c r="BJ3" s="224"/>
      <c r="BK3" s="224"/>
      <c r="BL3" s="224"/>
      <c r="BM3" s="224"/>
      <c r="BN3" s="224"/>
      <c r="BO3" s="224"/>
      <c r="BP3" s="224"/>
      <c r="BQ3" s="224"/>
      <c r="BR3" s="224"/>
      <c r="BS3" s="224"/>
      <c r="BT3" s="224"/>
      <c r="BU3" s="224"/>
      <c r="CA3" s="225"/>
      <c r="CC3" s="1388"/>
      <c r="CD3" s="1388"/>
      <c r="CE3" s="1388"/>
    </row>
    <row r="4" spans="1:131" ht="5.0999999999999996" customHeight="1" thickBot="1">
      <c r="A4" s="224"/>
      <c r="B4" s="1385"/>
      <c r="C4" s="1385"/>
      <c r="D4" s="1385"/>
      <c r="E4" s="1385"/>
      <c r="F4" s="1385"/>
      <c r="G4" s="1386"/>
      <c r="H4" s="1386"/>
      <c r="I4" s="1386"/>
      <c r="J4" s="1386"/>
      <c r="K4" s="1385"/>
      <c r="L4" s="1385"/>
      <c r="M4" s="1385"/>
      <c r="N4" s="1385"/>
      <c r="O4" s="1385"/>
      <c r="P4" s="1385"/>
      <c r="Q4" s="1385"/>
      <c r="R4" s="1387"/>
      <c r="S4" s="1387"/>
      <c r="T4" s="1387"/>
      <c r="U4" s="1387"/>
      <c r="V4" s="1387"/>
      <c r="W4" s="1387"/>
      <c r="X4" s="1387"/>
      <c r="Y4" s="1387"/>
      <c r="Z4" s="1387"/>
      <c r="AA4" s="1387"/>
      <c r="AB4" s="1387"/>
      <c r="AC4" s="1387"/>
      <c r="AD4" s="1387"/>
      <c r="AE4" s="1387"/>
      <c r="AF4" s="1387"/>
      <c r="AG4" s="1387"/>
      <c r="AH4" s="1387"/>
      <c r="AI4" s="1387"/>
      <c r="AJ4" s="1387"/>
      <c r="AK4" s="1387"/>
      <c r="AL4" s="1387"/>
      <c r="AM4" s="1387"/>
      <c r="AN4" s="1387"/>
      <c r="AO4" s="1387"/>
      <c r="AP4" s="1387"/>
      <c r="AQ4" s="1387"/>
      <c r="AR4" s="1387"/>
      <c r="AS4" s="1387"/>
      <c r="AT4" s="1387"/>
      <c r="AU4" s="1387"/>
      <c r="AV4" s="1387"/>
      <c r="AW4" s="1387"/>
      <c r="AX4" s="1387"/>
      <c r="AY4" s="1387"/>
      <c r="AZ4" s="1387"/>
      <c r="BA4" s="1387"/>
      <c r="BB4" s="1387"/>
      <c r="BC4" s="1387"/>
      <c r="BD4" s="1387"/>
      <c r="BE4" s="226"/>
      <c r="BF4" s="226"/>
      <c r="BG4" s="226"/>
      <c r="BH4" s="226"/>
      <c r="BI4" s="226"/>
      <c r="BJ4" s="226"/>
      <c r="BK4" s="226"/>
      <c r="BL4" s="226"/>
      <c r="BM4" s="226"/>
      <c r="BN4" s="226"/>
      <c r="BO4" s="226"/>
      <c r="BP4" s="226"/>
      <c r="BQ4" s="226"/>
      <c r="BR4" s="226"/>
      <c r="BS4" s="226"/>
      <c r="BT4" s="226"/>
      <c r="BU4" s="226"/>
      <c r="CA4" s="225"/>
      <c r="CC4" s="1388"/>
      <c r="CD4" s="1388"/>
      <c r="CE4" s="1388"/>
    </row>
    <row r="5" spans="1:131" ht="7.5" customHeight="1">
      <c r="A5" s="224"/>
      <c r="B5" s="1385"/>
      <c r="C5" s="1385"/>
      <c r="D5" s="1385"/>
      <c r="E5" s="1385"/>
      <c r="F5" s="1385"/>
      <c r="G5" s="1386"/>
      <c r="H5" s="1386"/>
      <c r="I5" s="1386"/>
      <c r="J5" s="1386"/>
      <c r="K5" s="1385"/>
      <c r="L5" s="1385"/>
      <c r="M5" s="1385"/>
      <c r="N5" s="1385"/>
      <c r="O5" s="1385"/>
      <c r="P5" s="1385"/>
      <c r="Q5" s="1385"/>
      <c r="R5" s="1387"/>
      <c r="S5" s="1387"/>
      <c r="T5" s="1387"/>
      <c r="U5" s="1387"/>
      <c r="V5" s="1387"/>
      <c r="W5" s="1387"/>
      <c r="X5" s="1387"/>
      <c r="Y5" s="1387"/>
      <c r="Z5" s="1387"/>
      <c r="AA5" s="1387"/>
      <c r="AB5" s="1387"/>
      <c r="AC5" s="1387"/>
      <c r="AD5" s="1387"/>
      <c r="AE5" s="1387"/>
      <c r="AF5" s="1387"/>
      <c r="AG5" s="1387"/>
      <c r="AH5" s="1387"/>
      <c r="AI5" s="1387"/>
      <c r="AJ5" s="1387"/>
      <c r="AK5" s="1387"/>
      <c r="AL5" s="1387"/>
      <c r="AM5" s="1387"/>
      <c r="AN5" s="1387"/>
      <c r="AO5" s="1387"/>
      <c r="AP5" s="1387"/>
      <c r="AQ5" s="1387"/>
      <c r="AR5" s="1387"/>
      <c r="AS5" s="1387"/>
      <c r="AT5" s="1387"/>
      <c r="AU5" s="1387"/>
      <c r="AV5" s="1387"/>
      <c r="AW5" s="1387"/>
      <c r="AX5" s="1387"/>
      <c r="AY5" s="1387"/>
      <c r="AZ5" s="1387"/>
      <c r="BA5" s="1387"/>
      <c r="BB5" s="1387"/>
      <c r="BC5" s="1387"/>
      <c r="BD5" s="1387"/>
      <c r="BE5" s="226"/>
      <c r="BF5" s="226"/>
      <c r="BG5" s="227"/>
      <c r="BH5" s="227"/>
      <c r="BI5" s="1469" t="s">
        <v>525</v>
      </c>
      <c r="BJ5" s="1470"/>
      <c r="BK5" s="1470"/>
      <c r="BL5" s="1470"/>
      <c r="BM5" s="1470"/>
      <c r="BN5" s="1470"/>
      <c r="BO5" s="1470"/>
      <c r="BP5" s="1470"/>
      <c r="BQ5" s="1470"/>
      <c r="BR5" s="1470"/>
      <c r="BS5" s="1471"/>
      <c r="BT5" s="1474" t="s">
        <v>526</v>
      </c>
      <c r="BU5" s="1474"/>
      <c r="BV5" s="1474"/>
      <c r="BW5" s="1474"/>
      <c r="BX5" s="1474"/>
      <c r="BY5" s="1474"/>
      <c r="BZ5" s="1474"/>
      <c r="CA5" s="1474"/>
      <c r="CB5" s="1474"/>
      <c r="CC5" s="1474"/>
      <c r="CD5" s="1474"/>
      <c r="CE5" s="1475"/>
    </row>
    <row r="6" spans="1:131" ht="5.0999999999999996" customHeight="1">
      <c r="A6" s="224"/>
      <c r="BG6" s="228"/>
      <c r="BH6" s="229"/>
      <c r="BI6" s="1472"/>
      <c r="BJ6" s="1464"/>
      <c r="BK6" s="1464"/>
      <c r="BL6" s="1464"/>
      <c r="BM6" s="1464"/>
      <c r="BN6" s="1464"/>
      <c r="BO6" s="1464"/>
      <c r="BP6" s="1464"/>
      <c r="BQ6" s="1464"/>
      <c r="BR6" s="1464"/>
      <c r="BS6" s="1465"/>
      <c r="BT6" s="1414"/>
      <c r="BU6" s="1414"/>
      <c r="BV6" s="1414"/>
      <c r="BW6" s="1414"/>
      <c r="BX6" s="1414"/>
      <c r="BY6" s="1414"/>
      <c r="BZ6" s="1414"/>
      <c r="CA6" s="1414"/>
      <c r="CB6" s="1414"/>
      <c r="CC6" s="1414"/>
      <c r="CD6" s="1414"/>
      <c r="CE6" s="1415"/>
    </row>
    <row r="7" spans="1:131" ht="6" customHeight="1">
      <c r="A7" s="224"/>
      <c r="BG7" s="228"/>
      <c r="BH7" s="229"/>
      <c r="BI7" s="1473"/>
      <c r="BJ7" s="1467"/>
      <c r="BK7" s="1467"/>
      <c r="BL7" s="1467"/>
      <c r="BM7" s="1467"/>
      <c r="BN7" s="1467"/>
      <c r="BO7" s="1467"/>
      <c r="BP7" s="1467"/>
      <c r="BQ7" s="1467"/>
      <c r="BR7" s="1467"/>
      <c r="BS7" s="1468"/>
      <c r="BT7" s="1417"/>
      <c r="BU7" s="1417"/>
      <c r="BV7" s="1417"/>
      <c r="BW7" s="1417"/>
      <c r="BX7" s="1417"/>
      <c r="BY7" s="1417"/>
      <c r="BZ7" s="1417"/>
      <c r="CA7" s="1417"/>
      <c r="CB7" s="1417"/>
      <c r="CC7" s="1417"/>
      <c r="CD7" s="1417"/>
      <c r="CE7" s="1418"/>
    </row>
    <row r="8" spans="1:131" ht="5.0999999999999996" customHeight="1" thickBot="1">
      <c r="A8" s="224"/>
      <c r="BG8" s="230"/>
      <c r="BH8" s="231"/>
      <c r="BI8" s="1461" t="s">
        <v>213</v>
      </c>
      <c r="BJ8" s="1461"/>
      <c r="BK8" s="1461"/>
      <c r="BL8" s="1461"/>
      <c r="BM8" s="1461"/>
      <c r="BN8" s="1461"/>
      <c r="BO8" s="1461"/>
      <c r="BP8" s="1461"/>
      <c r="BQ8" s="1461"/>
      <c r="BR8" s="1461"/>
      <c r="BS8" s="1462"/>
      <c r="BT8" s="1410" t="s">
        <v>526</v>
      </c>
      <c r="BU8" s="1411"/>
      <c r="BV8" s="1411"/>
      <c r="BW8" s="1411"/>
      <c r="BX8" s="1411"/>
      <c r="BY8" s="1411"/>
      <c r="BZ8" s="1411"/>
      <c r="CA8" s="1411"/>
      <c r="CB8" s="1411"/>
      <c r="CC8" s="1411"/>
      <c r="CD8" s="1411"/>
      <c r="CE8" s="1412"/>
    </row>
    <row r="9" spans="1:131" ht="5.0999999999999996" customHeight="1">
      <c r="A9" s="224"/>
      <c r="B9" s="232" t="s">
        <v>214</v>
      </c>
      <c r="C9" s="233"/>
      <c r="D9" s="233"/>
      <c r="E9" s="233"/>
      <c r="F9" s="234"/>
      <c r="G9" s="234"/>
      <c r="H9" s="234"/>
      <c r="I9" s="234"/>
      <c r="J9" s="234"/>
      <c r="K9" s="234"/>
      <c r="L9" s="235"/>
      <c r="M9" s="235"/>
      <c r="N9" s="235"/>
      <c r="O9" s="234"/>
      <c r="P9" s="1389" t="s">
        <v>215</v>
      </c>
      <c r="Q9" s="1390"/>
      <c r="R9" s="1390"/>
      <c r="S9" s="1390"/>
      <c r="T9" s="1390"/>
      <c r="U9" s="1390"/>
      <c r="V9" s="1390"/>
      <c r="W9" s="1390"/>
      <c r="X9" s="1391"/>
      <c r="Y9" s="1395" t="str">
        <f>ガイド!$G$28&amp;""</f>
        <v/>
      </c>
      <c r="Z9" s="1396"/>
      <c r="AA9" s="1396"/>
      <c r="AB9" s="1396"/>
      <c r="AC9" s="1396"/>
      <c r="AD9" s="1396"/>
      <c r="AE9" s="1396"/>
      <c r="AF9" s="1396"/>
      <c r="AG9" s="1396"/>
      <c r="AH9" s="1396"/>
      <c r="AI9" s="1396"/>
      <c r="AJ9" s="1396"/>
      <c r="AK9" s="1396"/>
      <c r="AL9" s="1396"/>
      <c r="AM9" s="1396"/>
      <c r="AN9" s="1396"/>
      <c r="AO9" s="1396"/>
      <c r="AP9" s="1396"/>
      <c r="AQ9" s="1396"/>
      <c r="AR9" s="1396"/>
      <c r="AS9" s="1396"/>
      <c r="AT9" s="1396"/>
      <c r="AU9" s="1396"/>
      <c r="AV9" s="1396"/>
      <c r="AW9" s="1396"/>
      <c r="AX9" s="1396"/>
      <c r="AY9" s="1396"/>
      <c r="AZ9" s="1396"/>
      <c r="BA9" s="1396"/>
      <c r="BB9" s="1396"/>
      <c r="BC9" s="1396"/>
      <c r="BD9" s="1396"/>
      <c r="BE9" s="1396"/>
      <c r="BF9" s="1396"/>
      <c r="BG9" s="1396"/>
      <c r="BH9" s="1397"/>
      <c r="BI9" s="1464"/>
      <c r="BJ9" s="1464"/>
      <c r="BK9" s="1464"/>
      <c r="BL9" s="1464"/>
      <c r="BM9" s="1464"/>
      <c r="BN9" s="1464"/>
      <c r="BO9" s="1464"/>
      <c r="BP9" s="1464"/>
      <c r="BQ9" s="1464"/>
      <c r="BR9" s="1464"/>
      <c r="BS9" s="1465"/>
      <c r="BT9" s="1413"/>
      <c r="BU9" s="1414"/>
      <c r="BV9" s="1414"/>
      <c r="BW9" s="1414"/>
      <c r="BX9" s="1414"/>
      <c r="BY9" s="1414"/>
      <c r="BZ9" s="1414"/>
      <c r="CA9" s="1414"/>
      <c r="CB9" s="1414"/>
      <c r="CC9" s="1414"/>
      <c r="CD9" s="1414"/>
      <c r="CE9" s="1415"/>
    </row>
    <row r="10" spans="1:131" ht="3.75" customHeight="1">
      <c r="A10" s="224"/>
      <c r="B10" s="236"/>
      <c r="C10" s="237"/>
      <c r="D10" s="237"/>
      <c r="E10" s="237"/>
      <c r="F10" s="238"/>
      <c r="G10" s="238"/>
      <c r="H10" s="238"/>
      <c r="I10" s="238"/>
      <c r="J10" s="238"/>
      <c r="K10" s="238"/>
      <c r="L10" s="239"/>
      <c r="M10" s="239"/>
      <c r="N10" s="239"/>
      <c r="O10" s="238"/>
      <c r="P10" s="1392"/>
      <c r="Q10" s="1393"/>
      <c r="R10" s="1393"/>
      <c r="S10" s="1393"/>
      <c r="T10" s="1393"/>
      <c r="U10" s="1393"/>
      <c r="V10" s="1393"/>
      <c r="W10" s="1393"/>
      <c r="X10" s="1394"/>
      <c r="Y10" s="1398"/>
      <c r="Z10" s="1399"/>
      <c r="AA10" s="1399"/>
      <c r="AB10" s="1399"/>
      <c r="AC10" s="1399"/>
      <c r="AD10" s="1399"/>
      <c r="AE10" s="1399"/>
      <c r="AF10" s="1399"/>
      <c r="AG10" s="1399"/>
      <c r="AH10" s="1399"/>
      <c r="AI10" s="1399"/>
      <c r="AJ10" s="1399"/>
      <c r="AK10" s="1399"/>
      <c r="AL10" s="1399"/>
      <c r="AM10" s="1399"/>
      <c r="AN10" s="1399"/>
      <c r="AO10" s="1399"/>
      <c r="AP10" s="1399"/>
      <c r="AQ10" s="1399"/>
      <c r="AR10" s="1399"/>
      <c r="AS10" s="1399"/>
      <c r="AT10" s="1399"/>
      <c r="AU10" s="1399"/>
      <c r="AV10" s="1399"/>
      <c r="AW10" s="1399"/>
      <c r="AX10" s="1399"/>
      <c r="AY10" s="1399"/>
      <c r="AZ10" s="1399"/>
      <c r="BA10" s="1399"/>
      <c r="BB10" s="1399"/>
      <c r="BC10" s="1399"/>
      <c r="BD10" s="1399"/>
      <c r="BE10" s="1399"/>
      <c r="BF10" s="1399"/>
      <c r="BG10" s="1399"/>
      <c r="BH10" s="1400"/>
      <c r="BI10" s="1464"/>
      <c r="BJ10" s="1464"/>
      <c r="BK10" s="1464"/>
      <c r="BL10" s="1464"/>
      <c r="BM10" s="1464"/>
      <c r="BN10" s="1464"/>
      <c r="BO10" s="1464"/>
      <c r="BP10" s="1464"/>
      <c r="BQ10" s="1464"/>
      <c r="BR10" s="1464"/>
      <c r="BS10" s="1465"/>
      <c r="BT10" s="1413"/>
      <c r="BU10" s="1414"/>
      <c r="BV10" s="1414"/>
      <c r="BW10" s="1414"/>
      <c r="BX10" s="1414"/>
      <c r="BY10" s="1414"/>
      <c r="BZ10" s="1414"/>
      <c r="CA10" s="1414"/>
      <c r="CB10" s="1414"/>
      <c r="CC10" s="1414"/>
      <c r="CD10" s="1414"/>
      <c r="CE10" s="1415"/>
      <c r="CG10" s="240"/>
      <c r="CH10" s="240"/>
      <c r="CI10" s="240"/>
      <c r="CJ10" s="240"/>
      <c r="CK10" s="240"/>
      <c r="CL10" s="240"/>
      <c r="CM10" s="240"/>
      <c r="CN10" s="240"/>
      <c r="CO10" s="240"/>
      <c r="CP10" s="240"/>
      <c r="CQ10" s="240"/>
      <c r="CR10" s="240"/>
      <c r="CS10" s="240"/>
      <c r="CT10" s="240"/>
      <c r="CU10" s="240"/>
      <c r="CV10" s="240"/>
      <c r="CW10" s="240"/>
      <c r="CX10" s="240"/>
      <c r="CY10" s="240"/>
      <c r="CZ10" s="240"/>
      <c r="DA10" s="240"/>
      <c r="DB10" s="240"/>
      <c r="DC10" s="240"/>
      <c r="DD10" s="240"/>
      <c r="DE10" s="240"/>
      <c r="DF10" s="240"/>
      <c r="DG10" s="240"/>
      <c r="DH10" s="240"/>
      <c r="DI10" s="240"/>
      <c r="DJ10" s="240"/>
      <c r="DK10" s="240"/>
      <c r="DL10" s="240"/>
      <c r="DM10" s="240"/>
      <c r="DN10" s="240"/>
      <c r="DO10" s="240"/>
      <c r="DP10" s="240"/>
      <c r="DQ10" s="240"/>
      <c r="DR10" s="240"/>
      <c r="DS10" s="240"/>
      <c r="DT10" s="240"/>
      <c r="DU10" s="240"/>
      <c r="DV10" s="240"/>
      <c r="DW10" s="240"/>
      <c r="DX10" s="240"/>
      <c r="DY10" s="240"/>
      <c r="DZ10" s="240"/>
      <c r="EA10" s="240"/>
    </row>
    <row r="11" spans="1:131" ht="5.25" customHeight="1">
      <c r="A11" s="224"/>
      <c r="B11" s="241"/>
      <c r="C11" s="238"/>
      <c r="D11" s="238"/>
      <c r="E11" s="238"/>
      <c r="F11" s="238"/>
      <c r="G11" s="238"/>
      <c r="H11" s="238"/>
      <c r="I11" s="238"/>
      <c r="J11" s="238"/>
      <c r="K11" s="238"/>
      <c r="L11" s="239"/>
      <c r="M11" s="239"/>
      <c r="N11" s="239"/>
      <c r="O11" s="238"/>
      <c r="P11" s="1392"/>
      <c r="Q11" s="1393"/>
      <c r="R11" s="1393"/>
      <c r="S11" s="1393"/>
      <c r="T11" s="1393"/>
      <c r="U11" s="1393"/>
      <c r="V11" s="1393"/>
      <c r="W11" s="1393"/>
      <c r="X11" s="1394"/>
      <c r="Y11" s="1398"/>
      <c r="Z11" s="1399"/>
      <c r="AA11" s="1399"/>
      <c r="AB11" s="1399"/>
      <c r="AC11" s="1399"/>
      <c r="AD11" s="1399"/>
      <c r="AE11" s="1399"/>
      <c r="AF11" s="1399"/>
      <c r="AG11" s="1399"/>
      <c r="AH11" s="1399"/>
      <c r="AI11" s="1399"/>
      <c r="AJ11" s="1399"/>
      <c r="AK11" s="1399"/>
      <c r="AL11" s="1399"/>
      <c r="AM11" s="1399"/>
      <c r="AN11" s="1399"/>
      <c r="AO11" s="1399"/>
      <c r="AP11" s="1399"/>
      <c r="AQ11" s="1399"/>
      <c r="AR11" s="1399"/>
      <c r="AS11" s="1399"/>
      <c r="AT11" s="1399"/>
      <c r="AU11" s="1399"/>
      <c r="AV11" s="1399"/>
      <c r="AW11" s="1399"/>
      <c r="AX11" s="1399"/>
      <c r="AY11" s="1399"/>
      <c r="AZ11" s="1399"/>
      <c r="BA11" s="1399"/>
      <c r="BB11" s="1399"/>
      <c r="BC11" s="1399"/>
      <c r="BD11" s="1399"/>
      <c r="BE11" s="1399"/>
      <c r="BF11" s="1399"/>
      <c r="BG11" s="1399"/>
      <c r="BH11" s="1400"/>
      <c r="BI11" s="1467"/>
      <c r="BJ11" s="1467"/>
      <c r="BK11" s="1467"/>
      <c r="BL11" s="1467"/>
      <c r="BM11" s="1467"/>
      <c r="BN11" s="1467"/>
      <c r="BO11" s="1467"/>
      <c r="BP11" s="1467"/>
      <c r="BQ11" s="1467"/>
      <c r="BR11" s="1467"/>
      <c r="BS11" s="1468"/>
      <c r="BT11" s="1416"/>
      <c r="BU11" s="1417"/>
      <c r="BV11" s="1417"/>
      <c r="BW11" s="1417"/>
      <c r="BX11" s="1417"/>
      <c r="BY11" s="1417"/>
      <c r="BZ11" s="1417"/>
      <c r="CA11" s="1417"/>
      <c r="CB11" s="1417"/>
      <c r="CC11" s="1417"/>
      <c r="CD11" s="1417"/>
      <c r="CE11" s="1418"/>
      <c r="CG11" s="240"/>
      <c r="CH11" s="240"/>
      <c r="CI11" s="240"/>
      <c r="CJ11" s="240"/>
      <c r="CK11" s="240"/>
      <c r="CL11" s="240"/>
      <c r="CM11" s="240"/>
      <c r="CN11" s="240"/>
      <c r="CO11" s="240"/>
      <c r="CP11" s="240"/>
      <c r="CQ11" s="240"/>
      <c r="CR11" s="240"/>
      <c r="CS11" s="240"/>
      <c r="CT11" s="240"/>
      <c r="CU11" s="240"/>
      <c r="CV11" s="240"/>
      <c r="CW11" s="240"/>
      <c r="CX11" s="240"/>
      <c r="CY11" s="240"/>
      <c r="CZ11" s="240"/>
      <c r="DA11" s="240"/>
      <c r="DB11" s="240"/>
      <c r="DC11" s="240"/>
      <c r="DD11" s="240"/>
      <c r="DE11" s="240"/>
      <c r="DF11" s="240"/>
      <c r="DG11" s="240"/>
      <c r="DH11" s="240"/>
      <c r="DI11" s="240"/>
      <c r="DJ11" s="240"/>
      <c r="DK11" s="240"/>
      <c r="DL11" s="240"/>
      <c r="DM11" s="240"/>
      <c r="DN11" s="240"/>
      <c r="DO11" s="240"/>
      <c r="DP11" s="240"/>
      <c r="DQ11" s="240"/>
      <c r="DR11" s="240"/>
      <c r="DS11" s="240"/>
      <c r="DT11" s="240"/>
      <c r="DU11" s="240"/>
      <c r="DV11" s="240"/>
      <c r="DW11" s="240"/>
      <c r="DX11" s="240"/>
      <c r="DY11" s="240"/>
      <c r="DZ11" s="240"/>
      <c r="EA11" s="240"/>
    </row>
    <row r="12" spans="1:131" ht="5.25" customHeight="1">
      <c r="A12" s="224"/>
      <c r="B12" s="242"/>
      <c r="P12" s="1392"/>
      <c r="Q12" s="1393"/>
      <c r="R12" s="1393"/>
      <c r="S12" s="1393"/>
      <c r="T12" s="1393"/>
      <c r="U12" s="1393"/>
      <c r="V12" s="1393"/>
      <c r="W12" s="1393"/>
      <c r="X12" s="1394"/>
      <c r="Y12" s="1398"/>
      <c r="Z12" s="1399"/>
      <c r="AA12" s="1399"/>
      <c r="AB12" s="1399"/>
      <c r="AC12" s="1399"/>
      <c r="AD12" s="1399"/>
      <c r="AE12" s="1399"/>
      <c r="AF12" s="1399"/>
      <c r="AG12" s="1399"/>
      <c r="AH12" s="1399"/>
      <c r="AI12" s="1399"/>
      <c r="AJ12" s="1399"/>
      <c r="AK12" s="1399"/>
      <c r="AL12" s="1399"/>
      <c r="AM12" s="1399"/>
      <c r="AN12" s="1399"/>
      <c r="AO12" s="1399"/>
      <c r="AP12" s="1399"/>
      <c r="AQ12" s="1399"/>
      <c r="AR12" s="1399"/>
      <c r="AS12" s="1399"/>
      <c r="AT12" s="1399"/>
      <c r="AU12" s="1399"/>
      <c r="AV12" s="1399"/>
      <c r="AW12" s="1399"/>
      <c r="AX12" s="1399"/>
      <c r="AY12" s="1399"/>
      <c r="AZ12" s="1399"/>
      <c r="BA12" s="1399"/>
      <c r="BB12" s="1399"/>
      <c r="BC12" s="1399"/>
      <c r="BD12" s="1399"/>
      <c r="BE12" s="1399"/>
      <c r="BF12" s="1399"/>
      <c r="BG12" s="1399"/>
      <c r="BH12" s="1400"/>
      <c r="BI12" s="1460" t="s">
        <v>216</v>
      </c>
      <c r="BJ12" s="1461"/>
      <c r="BK12" s="1461"/>
      <c r="BL12" s="1461"/>
      <c r="BM12" s="1461"/>
      <c r="BN12" s="1461"/>
      <c r="BO12" s="1461"/>
      <c r="BP12" s="1461"/>
      <c r="BQ12" s="1461"/>
      <c r="BR12" s="1461"/>
      <c r="BS12" s="1462"/>
      <c r="BT12" s="1410" t="s">
        <v>526</v>
      </c>
      <c r="BU12" s="1411"/>
      <c r="BV12" s="1411"/>
      <c r="BW12" s="1411"/>
      <c r="BX12" s="1411"/>
      <c r="BY12" s="1411"/>
      <c r="BZ12" s="1411"/>
      <c r="CA12" s="1411"/>
      <c r="CB12" s="1411"/>
      <c r="CC12" s="1411"/>
      <c r="CD12" s="1411"/>
      <c r="CE12" s="1412"/>
      <c r="CG12" s="240"/>
      <c r="CH12" s="240"/>
      <c r="CI12" s="240"/>
      <c r="CJ12" s="240"/>
      <c r="CK12" s="240"/>
      <c r="CL12" s="240"/>
      <c r="CM12" s="240"/>
      <c r="CN12" s="240"/>
      <c r="CO12" s="240"/>
      <c r="CP12" s="240"/>
      <c r="CQ12" s="240"/>
      <c r="CR12" s="240"/>
      <c r="CS12" s="240"/>
      <c r="CT12" s="240"/>
      <c r="CU12" s="240"/>
      <c r="CV12" s="240"/>
      <c r="CW12" s="240"/>
      <c r="CX12" s="240"/>
      <c r="CY12" s="240"/>
      <c r="CZ12" s="240"/>
      <c r="DA12" s="240"/>
      <c r="DB12" s="240"/>
      <c r="DC12" s="240"/>
      <c r="DD12" s="240"/>
      <c r="DE12" s="240"/>
      <c r="DF12" s="240"/>
      <c r="DG12" s="240"/>
      <c r="DH12" s="240"/>
      <c r="DI12" s="240"/>
      <c r="DJ12" s="240"/>
      <c r="DK12" s="240"/>
      <c r="DL12" s="240"/>
      <c r="DM12" s="240"/>
      <c r="DN12" s="240"/>
      <c r="DO12" s="240"/>
      <c r="DP12" s="240"/>
      <c r="DQ12" s="240"/>
      <c r="DR12" s="240"/>
      <c r="DS12" s="240"/>
      <c r="DT12" s="240"/>
      <c r="DU12" s="240"/>
      <c r="DV12" s="240"/>
      <c r="DW12" s="240"/>
      <c r="DX12" s="240"/>
      <c r="DY12" s="240"/>
      <c r="DZ12" s="240"/>
      <c r="EA12" s="240"/>
    </row>
    <row r="13" spans="1:131" ht="3.75" customHeight="1">
      <c r="A13" s="224"/>
      <c r="B13" s="242"/>
      <c r="P13" s="1392"/>
      <c r="Q13" s="1393"/>
      <c r="R13" s="1393"/>
      <c r="S13" s="1393"/>
      <c r="T13" s="1393"/>
      <c r="U13" s="1393"/>
      <c r="V13" s="1393"/>
      <c r="W13" s="1393"/>
      <c r="X13" s="1394"/>
      <c r="Y13" s="1398"/>
      <c r="Z13" s="1399"/>
      <c r="AA13" s="1399"/>
      <c r="AB13" s="1399"/>
      <c r="AC13" s="1399"/>
      <c r="AD13" s="1399"/>
      <c r="AE13" s="1399"/>
      <c r="AF13" s="1399"/>
      <c r="AG13" s="1399"/>
      <c r="AH13" s="1399"/>
      <c r="AI13" s="1399"/>
      <c r="AJ13" s="1399"/>
      <c r="AK13" s="1399"/>
      <c r="AL13" s="1399"/>
      <c r="AM13" s="1399"/>
      <c r="AN13" s="1399"/>
      <c r="AO13" s="1399"/>
      <c r="AP13" s="1399"/>
      <c r="AQ13" s="1399"/>
      <c r="AR13" s="1399"/>
      <c r="AS13" s="1399"/>
      <c r="AT13" s="1399"/>
      <c r="AU13" s="1399"/>
      <c r="AV13" s="1399"/>
      <c r="AW13" s="1399"/>
      <c r="AX13" s="1399"/>
      <c r="AY13" s="1399"/>
      <c r="AZ13" s="1399"/>
      <c r="BA13" s="1399"/>
      <c r="BB13" s="1399"/>
      <c r="BC13" s="1399"/>
      <c r="BD13" s="1399"/>
      <c r="BE13" s="1399"/>
      <c r="BF13" s="1399"/>
      <c r="BG13" s="1399"/>
      <c r="BH13" s="1400"/>
      <c r="BI13" s="1463"/>
      <c r="BJ13" s="1464"/>
      <c r="BK13" s="1464"/>
      <c r="BL13" s="1464"/>
      <c r="BM13" s="1464"/>
      <c r="BN13" s="1464"/>
      <c r="BO13" s="1464"/>
      <c r="BP13" s="1464"/>
      <c r="BQ13" s="1464"/>
      <c r="BR13" s="1464"/>
      <c r="BS13" s="1465"/>
      <c r="BT13" s="1413"/>
      <c r="BU13" s="1414"/>
      <c r="BV13" s="1414"/>
      <c r="BW13" s="1414"/>
      <c r="BX13" s="1414"/>
      <c r="BY13" s="1414"/>
      <c r="BZ13" s="1414"/>
      <c r="CA13" s="1414"/>
      <c r="CB13" s="1414"/>
      <c r="CC13" s="1414"/>
      <c r="CD13" s="1414"/>
      <c r="CE13" s="1415"/>
      <c r="CG13" s="240"/>
      <c r="CH13" s="240"/>
      <c r="CI13" s="240"/>
      <c r="CJ13" s="240"/>
      <c r="CK13" s="240"/>
      <c r="CL13" s="240"/>
      <c r="CM13" s="240"/>
      <c r="CN13" s="240"/>
      <c r="CO13" s="240"/>
      <c r="CP13" s="240"/>
      <c r="CQ13" s="240"/>
      <c r="CR13" s="240"/>
      <c r="CS13" s="240"/>
      <c r="CT13" s="240"/>
      <c r="CU13" s="240"/>
      <c r="CV13" s="240"/>
      <c r="CW13" s="240"/>
      <c r="CX13" s="240"/>
      <c r="CY13" s="240"/>
      <c r="CZ13" s="240"/>
      <c r="DA13" s="240"/>
      <c r="DB13" s="240"/>
      <c r="DC13" s="240"/>
      <c r="DD13" s="240"/>
      <c r="DE13" s="240"/>
      <c r="DF13" s="240"/>
      <c r="DG13" s="240"/>
      <c r="DH13" s="240"/>
      <c r="DI13" s="240"/>
      <c r="DJ13" s="240"/>
      <c r="DK13" s="240"/>
      <c r="DL13" s="240"/>
      <c r="DM13" s="240"/>
      <c r="DN13" s="240"/>
      <c r="DO13" s="240"/>
      <c r="DP13" s="240"/>
      <c r="DQ13" s="240"/>
      <c r="DR13" s="240"/>
      <c r="DS13" s="240"/>
      <c r="DT13" s="240"/>
      <c r="DU13" s="240"/>
      <c r="DV13" s="240"/>
      <c r="DW13" s="240"/>
      <c r="DX13" s="240"/>
      <c r="DY13" s="240"/>
      <c r="DZ13" s="240"/>
      <c r="EA13" s="240"/>
    </row>
    <row r="14" spans="1:131" ht="3.75" customHeight="1">
      <c r="A14" s="224"/>
      <c r="B14" s="242"/>
      <c r="P14" s="1401" t="s">
        <v>217</v>
      </c>
      <c r="Q14" s="1402"/>
      <c r="R14" s="1402"/>
      <c r="S14" s="1402"/>
      <c r="T14" s="1402"/>
      <c r="U14" s="1402"/>
      <c r="V14" s="1402"/>
      <c r="W14" s="1402"/>
      <c r="X14" s="1403"/>
      <c r="Y14" s="1407" t="str">
        <f>ガイド!$G$29&amp;""</f>
        <v/>
      </c>
      <c r="Z14" s="1408"/>
      <c r="AA14" s="1408"/>
      <c r="AB14" s="1408"/>
      <c r="AC14" s="1408"/>
      <c r="AD14" s="1408"/>
      <c r="AE14" s="1408"/>
      <c r="AF14" s="1408"/>
      <c r="AG14" s="1408"/>
      <c r="AH14" s="1408"/>
      <c r="AI14" s="1408"/>
      <c r="AJ14" s="1408"/>
      <c r="AK14" s="1408"/>
      <c r="AL14" s="1408"/>
      <c r="AM14" s="1408"/>
      <c r="AN14" s="1408"/>
      <c r="AO14" s="1408"/>
      <c r="AP14" s="1408"/>
      <c r="AQ14" s="1408"/>
      <c r="AR14" s="1408"/>
      <c r="AS14" s="1408"/>
      <c r="AT14" s="1408"/>
      <c r="AU14" s="1408"/>
      <c r="AV14" s="1408"/>
      <c r="AW14" s="1408"/>
      <c r="AX14" s="1408"/>
      <c r="AY14" s="1408"/>
      <c r="AZ14" s="1408"/>
      <c r="BA14" s="1408"/>
      <c r="BB14" s="1408"/>
      <c r="BC14" s="1408"/>
      <c r="BD14" s="1408"/>
      <c r="BE14" s="1408"/>
      <c r="BF14" s="1408"/>
      <c r="BG14" s="1408"/>
      <c r="BH14" s="1409"/>
      <c r="BI14" s="1463"/>
      <c r="BJ14" s="1464"/>
      <c r="BK14" s="1464"/>
      <c r="BL14" s="1464"/>
      <c r="BM14" s="1464"/>
      <c r="BN14" s="1464"/>
      <c r="BO14" s="1464"/>
      <c r="BP14" s="1464"/>
      <c r="BQ14" s="1464"/>
      <c r="BR14" s="1464"/>
      <c r="BS14" s="1465"/>
      <c r="BT14" s="1413"/>
      <c r="BU14" s="1414"/>
      <c r="BV14" s="1414"/>
      <c r="BW14" s="1414"/>
      <c r="BX14" s="1414"/>
      <c r="BY14" s="1414"/>
      <c r="BZ14" s="1414"/>
      <c r="CA14" s="1414"/>
      <c r="CB14" s="1414"/>
      <c r="CC14" s="1414"/>
      <c r="CD14" s="1414"/>
      <c r="CE14" s="1415"/>
      <c r="CG14" s="240"/>
      <c r="CH14" s="240"/>
      <c r="CI14" s="240"/>
      <c r="CJ14" s="240"/>
      <c r="CK14" s="240"/>
      <c r="CL14" s="240"/>
      <c r="CM14" s="240"/>
      <c r="CN14" s="240"/>
      <c r="CO14" s="240"/>
      <c r="CP14" s="240"/>
      <c r="CQ14" s="240"/>
      <c r="CR14" s="240"/>
      <c r="CS14" s="240"/>
      <c r="CT14" s="240"/>
      <c r="CU14" s="240"/>
      <c r="CV14" s="240"/>
      <c r="CW14" s="240"/>
      <c r="CX14" s="240"/>
      <c r="CY14" s="240"/>
      <c r="CZ14" s="240"/>
      <c r="DA14" s="240"/>
      <c r="DB14" s="240"/>
      <c r="DC14" s="240"/>
      <c r="DD14" s="240"/>
      <c r="DE14" s="240"/>
      <c r="DF14" s="240"/>
      <c r="DG14" s="240"/>
      <c r="DH14" s="240"/>
      <c r="DI14" s="240"/>
      <c r="DJ14" s="240"/>
      <c r="DK14" s="240"/>
      <c r="DL14" s="240"/>
      <c r="DM14" s="240"/>
      <c r="DN14" s="240"/>
      <c r="DO14" s="240"/>
      <c r="DP14" s="240"/>
      <c r="DQ14" s="240"/>
      <c r="DR14" s="240"/>
      <c r="DS14" s="240"/>
      <c r="DT14" s="240"/>
      <c r="DU14" s="240"/>
      <c r="DV14" s="240"/>
      <c r="DW14" s="240"/>
      <c r="DX14" s="240"/>
      <c r="DY14" s="240"/>
      <c r="DZ14" s="240"/>
      <c r="EA14" s="240"/>
    </row>
    <row r="15" spans="1:131" ht="3.75" customHeight="1">
      <c r="A15" s="224"/>
      <c r="B15" s="242"/>
      <c r="P15" s="1404"/>
      <c r="Q15" s="1405"/>
      <c r="R15" s="1405"/>
      <c r="S15" s="1405"/>
      <c r="T15" s="1405"/>
      <c r="U15" s="1405"/>
      <c r="V15" s="1405"/>
      <c r="W15" s="1405"/>
      <c r="X15" s="1406"/>
      <c r="Y15" s="1398"/>
      <c r="Z15" s="1399"/>
      <c r="AA15" s="1399"/>
      <c r="AB15" s="1399"/>
      <c r="AC15" s="1399"/>
      <c r="AD15" s="1399"/>
      <c r="AE15" s="1399"/>
      <c r="AF15" s="1399"/>
      <c r="AG15" s="1399"/>
      <c r="AH15" s="1399"/>
      <c r="AI15" s="1399"/>
      <c r="AJ15" s="1399"/>
      <c r="AK15" s="1399"/>
      <c r="AL15" s="1399"/>
      <c r="AM15" s="1399"/>
      <c r="AN15" s="1399"/>
      <c r="AO15" s="1399"/>
      <c r="AP15" s="1399"/>
      <c r="AQ15" s="1399"/>
      <c r="AR15" s="1399"/>
      <c r="AS15" s="1399"/>
      <c r="AT15" s="1399"/>
      <c r="AU15" s="1399"/>
      <c r="AV15" s="1399"/>
      <c r="AW15" s="1399"/>
      <c r="AX15" s="1399"/>
      <c r="AY15" s="1399"/>
      <c r="AZ15" s="1399"/>
      <c r="BA15" s="1399"/>
      <c r="BB15" s="1399"/>
      <c r="BC15" s="1399"/>
      <c r="BD15" s="1399"/>
      <c r="BE15" s="1399"/>
      <c r="BF15" s="1399"/>
      <c r="BG15" s="1399"/>
      <c r="BH15" s="1400"/>
      <c r="BI15" s="1466"/>
      <c r="BJ15" s="1467"/>
      <c r="BK15" s="1467"/>
      <c r="BL15" s="1467"/>
      <c r="BM15" s="1467"/>
      <c r="BN15" s="1467"/>
      <c r="BO15" s="1467"/>
      <c r="BP15" s="1467"/>
      <c r="BQ15" s="1467"/>
      <c r="BR15" s="1467"/>
      <c r="BS15" s="1468"/>
      <c r="BT15" s="1416"/>
      <c r="BU15" s="1417"/>
      <c r="BV15" s="1417"/>
      <c r="BW15" s="1417"/>
      <c r="BX15" s="1417"/>
      <c r="BY15" s="1417"/>
      <c r="BZ15" s="1417"/>
      <c r="CA15" s="1417"/>
      <c r="CB15" s="1417"/>
      <c r="CC15" s="1417"/>
      <c r="CD15" s="1417"/>
      <c r="CE15" s="1418"/>
      <c r="CG15" s="240"/>
      <c r="CH15" s="240"/>
      <c r="CI15" s="240"/>
      <c r="CJ15" s="240"/>
      <c r="CK15" s="240"/>
      <c r="CL15" s="240"/>
      <c r="CM15" s="240"/>
      <c r="CN15" s="240"/>
      <c r="CO15" s="240"/>
      <c r="CP15" s="240"/>
      <c r="CQ15" s="240"/>
      <c r="CR15" s="240"/>
      <c r="CS15" s="240"/>
      <c r="CT15" s="240"/>
      <c r="CU15" s="240"/>
      <c r="CV15" s="240"/>
      <c r="CW15" s="240"/>
      <c r="CX15" s="240"/>
      <c r="CY15" s="240"/>
      <c r="CZ15" s="240"/>
      <c r="DA15" s="240"/>
      <c r="DB15" s="240"/>
      <c r="DC15" s="240"/>
      <c r="DD15" s="240"/>
      <c r="DE15" s="240"/>
      <c r="DF15" s="240"/>
      <c r="DG15" s="240"/>
      <c r="DH15" s="240"/>
      <c r="DI15" s="240"/>
      <c r="DJ15" s="240"/>
      <c r="DK15" s="240"/>
      <c r="DL15" s="240"/>
      <c r="DM15" s="240"/>
      <c r="DN15" s="240"/>
      <c r="DO15" s="240"/>
      <c r="DP15" s="240"/>
      <c r="DQ15" s="240"/>
      <c r="DR15" s="240"/>
      <c r="DS15" s="240"/>
      <c r="DT15" s="240"/>
      <c r="DU15" s="240"/>
      <c r="DV15" s="240"/>
      <c r="DW15" s="240"/>
      <c r="DX15" s="240"/>
      <c r="DY15" s="240"/>
      <c r="DZ15" s="240"/>
      <c r="EA15" s="240"/>
    </row>
    <row r="16" spans="1:131" ht="6.75" customHeight="1">
      <c r="A16" s="224"/>
      <c r="B16" s="242"/>
      <c r="P16" s="1404"/>
      <c r="Q16" s="1405"/>
      <c r="R16" s="1405"/>
      <c r="S16" s="1405"/>
      <c r="T16" s="1405"/>
      <c r="U16" s="1405"/>
      <c r="V16" s="1405"/>
      <c r="W16" s="1405"/>
      <c r="X16" s="1406"/>
      <c r="Y16" s="1398"/>
      <c r="Z16" s="1399"/>
      <c r="AA16" s="1399"/>
      <c r="AB16" s="1399"/>
      <c r="AC16" s="1399"/>
      <c r="AD16" s="1399"/>
      <c r="AE16" s="1399"/>
      <c r="AF16" s="1399"/>
      <c r="AG16" s="1399"/>
      <c r="AH16" s="1399"/>
      <c r="AI16" s="1399"/>
      <c r="AJ16" s="1399"/>
      <c r="AK16" s="1399"/>
      <c r="AL16" s="1399"/>
      <c r="AM16" s="1399"/>
      <c r="AN16" s="1399"/>
      <c r="AO16" s="1399"/>
      <c r="AP16" s="1399"/>
      <c r="AQ16" s="1399"/>
      <c r="AR16" s="1399"/>
      <c r="AS16" s="1399"/>
      <c r="AT16" s="1399"/>
      <c r="AU16" s="1399"/>
      <c r="AV16" s="1399"/>
      <c r="AW16" s="1399"/>
      <c r="AX16" s="1399"/>
      <c r="AY16" s="1399"/>
      <c r="AZ16" s="1399"/>
      <c r="BA16" s="1399"/>
      <c r="BB16" s="1399"/>
      <c r="BC16" s="1399"/>
      <c r="BD16" s="1399"/>
      <c r="BE16" s="1399"/>
      <c r="BF16" s="1399"/>
      <c r="BG16" s="1399"/>
      <c r="BH16" s="1400"/>
      <c r="BI16" s="1451" t="s">
        <v>218</v>
      </c>
      <c r="BJ16" s="1452"/>
      <c r="BK16" s="1452"/>
      <c r="BL16" s="1452"/>
      <c r="BM16" s="1452"/>
      <c r="BN16" s="1452"/>
      <c r="BO16" s="1452"/>
      <c r="BP16" s="1452"/>
      <c r="BQ16" s="1452"/>
      <c r="BR16" s="1452"/>
      <c r="BS16" s="1453"/>
      <c r="BT16" s="1311" t="str">
        <f>ガイド!$G$25&amp;""</f>
        <v/>
      </c>
      <c r="BU16" s="1312"/>
      <c r="BV16" s="1312"/>
      <c r="BW16" s="1312"/>
      <c r="BX16" s="1312"/>
      <c r="BY16" s="1312"/>
      <c r="BZ16" s="1312"/>
      <c r="CA16" s="1312"/>
      <c r="CB16" s="1312"/>
      <c r="CC16" s="1312"/>
      <c r="CD16" s="1312"/>
      <c r="CE16" s="1419"/>
      <c r="CG16" s="240"/>
      <c r="CH16" s="240"/>
      <c r="CI16" s="240"/>
      <c r="CJ16" s="240"/>
      <c r="CK16" s="240"/>
      <c r="CL16" s="240"/>
      <c r="CM16" s="240"/>
      <c r="CN16" s="240"/>
      <c r="CO16" s="240"/>
      <c r="CP16" s="240"/>
      <c r="CQ16" s="240"/>
      <c r="CR16" s="240"/>
      <c r="CS16" s="240"/>
      <c r="CT16" s="240"/>
      <c r="CU16" s="240"/>
      <c r="CV16" s="240"/>
      <c r="CW16" s="240"/>
      <c r="CX16" s="240"/>
      <c r="CY16" s="240"/>
      <c r="CZ16" s="240"/>
      <c r="DA16" s="240"/>
      <c r="DB16" s="240"/>
      <c r="DC16" s="240"/>
      <c r="DD16" s="240"/>
      <c r="DE16" s="240"/>
      <c r="DF16" s="240"/>
      <c r="DG16" s="240"/>
      <c r="DH16" s="240"/>
      <c r="DI16" s="240"/>
      <c r="DJ16" s="240"/>
      <c r="DK16" s="240"/>
      <c r="DL16" s="240"/>
      <c r="DM16" s="240"/>
      <c r="DN16" s="240"/>
      <c r="DO16" s="240"/>
      <c r="DP16" s="240"/>
      <c r="DQ16" s="240"/>
      <c r="DR16" s="240"/>
      <c r="DS16" s="240"/>
      <c r="DT16" s="240"/>
      <c r="DU16" s="240"/>
      <c r="DV16" s="240"/>
      <c r="DW16" s="240"/>
      <c r="DX16" s="240"/>
      <c r="DY16" s="240"/>
      <c r="DZ16" s="240"/>
      <c r="EA16" s="240"/>
    </row>
    <row r="17" spans="1:131" ht="3.75" customHeight="1">
      <c r="A17" s="224"/>
      <c r="B17" s="241"/>
      <c r="C17" s="238"/>
      <c r="D17" s="238"/>
      <c r="E17" s="238"/>
      <c r="F17" s="238"/>
      <c r="G17" s="238"/>
      <c r="H17" s="238"/>
      <c r="I17" s="238"/>
      <c r="J17" s="238"/>
      <c r="K17" s="238"/>
      <c r="L17" s="239"/>
      <c r="M17" s="239"/>
      <c r="N17" s="239"/>
      <c r="O17" s="243"/>
      <c r="P17" s="1404"/>
      <c r="Q17" s="1405"/>
      <c r="R17" s="1405"/>
      <c r="S17" s="1405"/>
      <c r="T17" s="1405"/>
      <c r="U17" s="1405"/>
      <c r="V17" s="1405"/>
      <c r="W17" s="1405"/>
      <c r="X17" s="1406"/>
      <c r="Y17" s="1398"/>
      <c r="Z17" s="1399"/>
      <c r="AA17" s="1399"/>
      <c r="AB17" s="1399"/>
      <c r="AC17" s="1399"/>
      <c r="AD17" s="1399"/>
      <c r="AE17" s="1399"/>
      <c r="AF17" s="1399"/>
      <c r="AG17" s="1399"/>
      <c r="AH17" s="1399"/>
      <c r="AI17" s="1399"/>
      <c r="AJ17" s="1399"/>
      <c r="AK17" s="1399"/>
      <c r="AL17" s="1399"/>
      <c r="AM17" s="1399"/>
      <c r="AN17" s="1399"/>
      <c r="AO17" s="1399"/>
      <c r="AP17" s="1399"/>
      <c r="AQ17" s="1399"/>
      <c r="AR17" s="1399"/>
      <c r="AS17" s="1399"/>
      <c r="AT17" s="1399"/>
      <c r="AU17" s="1399"/>
      <c r="AV17" s="1399"/>
      <c r="AW17" s="1399"/>
      <c r="AX17" s="1399"/>
      <c r="AY17" s="1399"/>
      <c r="AZ17" s="1399"/>
      <c r="BA17" s="1399"/>
      <c r="BB17" s="1399"/>
      <c r="BC17" s="1399"/>
      <c r="BD17" s="1399"/>
      <c r="BE17" s="1399"/>
      <c r="BF17" s="1399"/>
      <c r="BG17" s="1399"/>
      <c r="BH17" s="1400"/>
      <c r="BI17" s="1454"/>
      <c r="BJ17" s="1455"/>
      <c r="BK17" s="1455"/>
      <c r="BL17" s="1455"/>
      <c r="BM17" s="1455"/>
      <c r="BN17" s="1455"/>
      <c r="BO17" s="1455"/>
      <c r="BP17" s="1455"/>
      <c r="BQ17" s="1455"/>
      <c r="BR17" s="1455"/>
      <c r="BS17" s="1456"/>
      <c r="BT17" s="1314"/>
      <c r="BU17" s="1315"/>
      <c r="BV17" s="1315"/>
      <c r="BW17" s="1315"/>
      <c r="BX17" s="1315"/>
      <c r="BY17" s="1315"/>
      <c r="BZ17" s="1315"/>
      <c r="CA17" s="1315"/>
      <c r="CB17" s="1315"/>
      <c r="CC17" s="1315"/>
      <c r="CD17" s="1315"/>
      <c r="CE17" s="1420"/>
      <c r="CG17" s="240"/>
      <c r="CH17" s="240"/>
      <c r="CI17" s="240"/>
      <c r="CJ17" s="240"/>
      <c r="CK17" s="240"/>
      <c r="CL17" s="240"/>
      <c r="CM17" s="240"/>
      <c r="CN17" s="240"/>
      <c r="CO17" s="240"/>
      <c r="CP17" s="240"/>
      <c r="CQ17" s="240"/>
      <c r="CR17" s="240"/>
      <c r="CS17" s="240"/>
      <c r="CT17" s="240"/>
      <c r="CU17" s="240"/>
      <c r="CV17" s="240"/>
      <c r="CW17" s="240"/>
      <c r="CX17" s="240"/>
      <c r="CY17" s="240"/>
      <c r="CZ17" s="240"/>
      <c r="DA17" s="240"/>
      <c r="DB17" s="240"/>
      <c r="DC17" s="240"/>
      <c r="DD17" s="240"/>
      <c r="DE17" s="240"/>
      <c r="DF17" s="240"/>
      <c r="DG17" s="240"/>
      <c r="DH17" s="240"/>
      <c r="DI17" s="240"/>
      <c r="DJ17" s="240"/>
      <c r="DK17" s="240"/>
      <c r="DL17" s="240"/>
      <c r="DM17" s="240"/>
      <c r="DN17" s="240"/>
      <c r="DO17" s="240"/>
      <c r="DP17" s="240"/>
      <c r="DQ17" s="240"/>
      <c r="DR17" s="240"/>
      <c r="DS17" s="240"/>
      <c r="DT17" s="240"/>
      <c r="DU17" s="240"/>
      <c r="DV17" s="240"/>
      <c r="DW17" s="240"/>
      <c r="DX17" s="240"/>
      <c r="DY17" s="240"/>
      <c r="DZ17" s="240"/>
      <c r="EA17" s="240"/>
    </row>
    <row r="18" spans="1:131" ht="5.25" customHeight="1">
      <c r="A18" s="224"/>
      <c r="B18" s="241"/>
      <c r="C18" s="238"/>
      <c r="D18" s="238"/>
      <c r="E18" s="238"/>
      <c r="F18" s="238"/>
      <c r="G18" s="238"/>
      <c r="H18" s="238"/>
      <c r="I18" s="238"/>
      <c r="J18" s="238"/>
      <c r="K18" s="238"/>
      <c r="L18" s="239"/>
      <c r="M18" s="239"/>
      <c r="N18" s="239"/>
      <c r="O18" s="243"/>
      <c r="P18" s="1404"/>
      <c r="Q18" s="1405"/>
      <c r="R18" s="1405"/>
      <c r="S18" s="1405"/>
      <c r="T18" s="1405"/>
      <c r="U18" s="1405"/>
      <c r="V18" s="1405"/>
      <c r="W18" s="1405"/>
      <c r="X18" s="1406"/>
      <c r="Y18" s="1398"/>
      <c r="Z18" s="1399"/>
      <c r="AA18" s="1399"/>
      <c r="AB18" s="1399"/>
      <c r="AC18" s="1399"/>
      <c r="AD18" s="1399"/>
      <c r="AE18" s="1399"/>
      <c r="AF18" s="1399"/>
      <c r="AG18" s="1399"/>
      <c r="AH18" s="1399"/>
      <c r="AI18" s="1399"/>
      <c r="AJ18" s="1399"/>
      <c r="AK18" s="1399"/>
      <c r="AL18" s="1399"/>
      <c r="AM18" s="1399"/>
      <c r="AN18" s="1399"/>
      <c r="AO18" s="1399"/>
      <c r="AP18" s="1399"/>
      <c r="AQ18" s="1399"/>
      <c r="AR18" s="1399"/>
      <c r="AS18" s="1399"/>
      <c r="AT18" s="1399"/>
      <c r="AU18" s="1399"/>
      <c r="AV18" s="1399"/>
      <c r="AW18" s="1399"/>
      <c r="AX18" s="1399"/>
      <c r="AY18" s="1399"/>
      <c r="AZ18" s="1399"/>
      <c r="BA18" s="1399"/>
      <c r="BB18" s="1399"/>
      <c r="BC18" s="1399"/>
      <c r="BD18" s="1399"/>
      <c r="BE18" s="1399"/>
      <c r="BF18" s="1399"/>
      <c r="BG18" s="1399"/>
      <c r="BH18" s="1400"/>
      <c r="BI18" s="1454"/>
      <c r="BJ18" s="1455"/>
      <c r="BK18" s="1455"/>
      <c r="BL18" s="1455"/>
      <c r="BM18" s="1455"/>
      <c r="BN18" s="1455"/>
      <c r="BO18" s="1455"/>
      <c r="BP18" s="1455"/>
      <c r="BQ18" s="1455"/>
      <c r="BR18" s="1455"/>
      <c r="BS18" s="1456"/>
      <c r="BT18" s="1314"/>
      <c r="BU18" s="1315"/>
      <c r="BV18" s="1315"/>
      <c r="BW18" s="1315"/>
      <c r="BX18" s="1315"/>
      <c r="BY18" s="1315"/>
      <c r="BZ18" s="1315"/>
      <c r="CA18" s="1315"/>
      <c r="CB18" s="1315"/>
      <c r="CC18" s="1315"/>
      <c r="CD18" s="1315"/>
      <c r="CE18" s="142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c r="DM18" s="240"/>
      <c r="DN18" s="240"/>
      <c r="DO18" s="240"/>
      <c r="DP18" s="240"/>
      <c r="DQ18" s="240"/>
      <c r="DR18" s="240"/>
      <c r="DS18" s="240"/>
      <c r="DT18" s="240"/>
      <c r="DU18" s="240"/>
      <c r="DV18" s="240"/>
      <c r="DW18" s="240"/>
      <c r="DX18" s="240"/>
      <c r="DY18" s="240"/>
      <c r="DZ18" s="240"/>
      <c r="EA18" s="240"/>
    </row>
    <row r="19" spans="1:131" ht="4.5" customHeight="1">
      <c r="A19" s="224"/>
      <c r="B19" s="241"/>
      <c r="C19" s="238"/>
      <c r="D19" s="238"/>
      <c r="E19" s="238"/>
      <c r="F19" s="238"/>
      <c r="G19" s="238"/>
      <c r="H19" s="238"/>
      <c r="I19" s="238"/>
      <c r="J19" s="238"/>
      <c r="K19" s="238"/>
      <c r="L19" s="244">
        <v>36892</v>
      </c>
      <c r="M19" s="244"/>
      <c r="N19" s="244"/>
      <c r="O19" s="243"/>
      <c r="P19" s="1422" t="s">
        <v>219</v>
      </c>
      <c r="Q19" s="1423"/>
      <c r="R19" s="1423"/>
      <c r="S19" s="1423"/>
      <c r="T19" s="1423"/>
      <c r="U19" s="1423"/>
      <c r="V19" s="1423"/>
      <c r="W19" s="1423"/>
      <c r="X19" s="1423"/>
      <c r="Y19" s="1426" t="str">
        <f>ガイド!$G$22&amp;""</f>
        <v/>
      </c>
      <c r="Z19" s="1427"/>
      <c r="AA19" s="1427"/>
      <c r="AB19" s="1427"/>
      <c r="AC19" s="1427"/>
      <c r="AD19" s="1427"/>
      <c r="AE19" s="1427"/>
      <c r="AF19" s="1427"/>
      <c r="AG19" s="1427"/>
      <c r="AH19" s="1427"/>
      <c r="AI19" s="1427"/>
      <c r="AJ19" s="1427"/>
      <c r="AK19" s="1427"/>
      <c r="AL19" s="1427"/>
      <c r="AM19" s="1427"/>
      <c r="AN19" s="1427"/>
      <c r="AO19" s="1427"/>
      <c r="AP19" s="1427"/>
      <c r="AQ19" s="1427"/>
      <c r="AR19" s="1427"/>
      <c r="AS19" s="1427"/>
      <c r="AT19" s="1427"/>
      <c r="AU19" s="1427"/>
      <c r="AV19" s="1427"/>
      <c r="AW19" s="1427"/>
      <c r="AX19" s="1427"/>
      <c r="AY19" s="1427"/>
      <c r="AZ19" s="1427"/>
      <c r="BA19" s="1427"/>
      <c r="BB19" s="1427"/>
      <c r="BC19" s="1427"/>
      <c r="BD19" s="1427"/>
      <c r="BE19" s="1427"/>
      <c r="BF19" s="1427"/>
      <c r="BG19" s="1427"/>
      <c r="BH19" s="1428"/>
      <c r="BI19" s="1457"/>
      <c r="BJ19" s="1458"/>
      <c r="BK19" s="1458"/>
      <c r="BL19" s="1458"/>
      <c r="BM19" s="1458"/>
      <c r="BN19" s="1458"/>
      <c r="BO19" s="1458"/>
      <c r="BP19" s="1458"/>
      <c r="BQ19" s="1458"/>
      <c r="BR19" s="1458"/>
      <c r="BS19" s="1459"/>
      <c r="BT19" s="1317"/>
      <c r="BU19" s="1318"/>
      <c r="BV19" s="1318"/>
      <c r="BW19" s="1318"/>
      <c r="BX19" s="1318"/>
      <c r="BY19" s="1318"/>
      <c r="BZ19" s="1318"/>
      <c r="CA19" s="1318"/>
      <c r="CB19" s="1318"/>
      <c r="CC19" s="1318"/>
      <c r="CD19" s="1318"/>
      <c r="CE19" s="1421"/>
      <c r="CG19" s="240"/>
      <c r="CH19" s="240"/>
      <c r="CI19" s="240"/>
      <c r="CJ19" s="240"/>
      <c r="CK19" s="240"/>
      <c r="CL19" s="240"/>
      <c r="CM19" s="240"/>
      <c r="CN19" s="240"/>
      <c r="CO19" s="240"/>
      <c r="CP19" s="240"/>
      <c r="CQ19" s="240"/>
      <c r="CR19" s="240"/>
      <c r="CS19" s="240"/>
      <c r="CT19" s="240"/>
      <c r="CU19" s="240"/>
      <c r="CV19" s="240"/>
      <c r="CW19" s="240"/>
      <c r="CX19" s="240"/>
      <c r="CY19" s="240"/>
      <c r="CZ19" s="240"/>
      <c r="DA19" s="240"/>
      <c r="DB19" s="240"/>
      <c r="DC19" s="240"/>
      <c r="DD19" s="240"/>
      <c r="DE19" s="240"/>
      <c r="DF19" s="240"/>
      <c r="DG19" s="240"/>
      <c r="DH19" s="240"/>
      <c r="DI19" s="240"/>
      <c r="DJ19" s="240"/>
      <c r="DK19" s="240"/>
      <c r="DL19" s="240"/>
      <c r="DM19" s="240"/>
      <c r="DN19" s="240"/>
      <c r="DO19" s="240"/>
      <c r="DP19" s="240"/>
      <c r="DQ19" s="240"/>
      <c r="DR19" s="240"/>
      <c r="DS19" s="240"/>
      <c r="DT19" s="240"/>
      <c r="DU19" s="240"/>
      <c r="DV19" s="240"/>
      <c r="DW19" s="240"/>
      <c r="DX19" s="240"/>
      <c r="DY19" s="240"/>
      <c r="DZ19" s="240"/>
      <c r="EA19" s="240"/>
    </row>
    <row r="20" spans="1:131" ht="3.75" customHeight="1">
      <c r="A20" s="224"/>
      <c r="B20" s="241"/>
      <c r="C20" s="226"/>
      <c r="D20" s="245"/>
      <c r="E20" s="1435" t="s">
        <v>338</v>
      </c>
      <c r="F20" s="1435"/>
      <c r="G20" s="1435"/>
      <c r="H20" s="1435"/>
      <c r="I20" s="1435"/>
      <c r="J20" s="1435"/>
      <c r="K20" s="1435"/>
      <c r="L20" s="1435"/>
      <c r="M20" s="1435"/>
      <c r="N20" s="1435"/>
      <c r="O20" s="1436"/>
      <c r="P20" s="1424"/>
      <c r="Q20" s="1084"/>
      <c r="R20" s="1084"/>
      <c r="S20" s="1084"/>
      <c r="T20" s="1084"/>
      <c r="U20" s="1084"/>
      <c r="V20" s="1084"/>
      <c r="W20" s="1084"/>
      <c r="X20" s="1084"/>
      <c r="Y20" s="1429"/>
      <c r="Z20" s="1430"/>
      <c r="AA20" s="1430"/>
      <c r="AB20" s="1430"/>
      <c r="AC20" s="1430"/>
      <c r="AD20" s="1430"/>
      <c r="AE20" s="1430"/>
      <c r="AF20" s="1430"/>
      <c r="AG20" s="1430"/>
      <c r="AH20" s="1430"/>
      <c r="AI20" s="1430"/>
      <c r="AJ20" s="1430"/>
      <c r="AK20" s="1430"/>
      <c r="AL20" s="1430"/>
      <c r="AM20" s="1430"/>
      <c r="AN20" s="1430"/>
      <c r="AO20" s="1430"/>
      <c r="AP20" s="1430"/>
      <c r="AQ20" s="1430"/>
      <c r="AR20" s="1430"/>
      <c r="AS20" s="1430"/>
      <c r="AT20" s="1430"/>
      <c r="AU20" s="1430"/>
      <c r="AV20" s="1430"/>
      <c r="AW20" s="1430"/>
      <c r="AX20" s="1430"/>
      <c r="AY20" s="1430"/>
      <c r="AZ20" s="1430"/>
      <c r="BA20" s="1430"/>
      <c r="BB20" s="1430"/>
      <c r="BC20" s="1430"/>
      <c r="BD20" s="1430"/>
      <c r="BE20" s="1430"/>
      <c r="BF20" s="1430"/>
      <c r="BG20" s="1430"/>
      <c r="BH20" s="1431"/>
      <c r="BI20" s="1460" t="s">
        <v>220</v>
      </c>
      <c r="BJ20" s="1461"/>
      <c r="BK20" s="1461"/>
      <c r="BL20" s="1461"/>
      <c r="BM20" s="1461"/>
      <c r="BN20" s="1461"/>
      <c r="BO20" s="1461"/>
      <c r="BP20" s="1461"/>
      <c r="BQ20" s="1461"/>
      <c r="BR20" s="1461"/>
      <c r="BS20" s="1461"/>
      <c r="BT20" s="1501" t="str">
        <f>ガイド!$G$24&amp;""</f>
        <v/>
      </c>
      <c r="BU20" s="1502"/>
      <c r="BV20" s="1502"/>
      <c r="BW20" s="1550" t="s">
        <v>533</v>
      </c>
      <c r="BX20" s="1502" t="str">
        <f>ガイド!$K$24&amp;""</f>
        <v/>
      </c>
      <c r="BY20" s="1502"/>
      <c r="BZ20" s="1502"/>
      <c r="CA20" s="1502"/>
      <c r="CB20" s="1550" t="s">
        <v>533</v>
      </c>
      <c r="CC20" s="1502" t="str">
        <f>ガイド!$N$24&amp;""</f>
        <v/>
      </c>
      <c r="CD20" s="1502"/>
      <c r="CE20" s="1510"/>
      <c r="CG20" s="240"/>
      <c r="CH20" s="240"/>
      <c r="CI20" s="240"/>
      <c r="CJ20" s="240"/>
      <c r="CK20" s="240"/>
      <c r="CL20" s="240"/>
      <c r="CM20" s="240"/>
      <c r="CN20" s="240"/>
      <c r="CO20" s="240"/>
      <c r="CP20" s="240"/>
      <c r="CQ20" s="240"/>
      <c r="CR20" s="240"/>
      <c r="CS20" s="240"/>
      <c r="CT20" s="240"/>
      <c r="CU20" s="240"/>
      <c r="CV20" s="240"/>
      <c r="CW20" s="240"/>
      <c r="CX20" s="240"/>
      <c r="CY20" s="240"/>
      <c r="CZ20" s="240"/>
      <c r="DA20" s="240"/>
      <c r="DB20" s="240"/>
      <c r="DC20" s="240"/>
      <c r="DD20" s="240"/>
      <c r="DE20" s="240"/>
      <c r="DF20" s="240"/>
      <c r="DG20" s="240"/>
      <c r="DH20" s="240"/>
      <c r="DI20" s="240"/>
      <c r="DJ20" s="240"/>
      <c r="DK20" s="240"/>
      <c r="DL20" s="240"/>
      <c r="DM20" s="240"/>
      <c r="DN20" s="240"/>
      <c r="DO20" s="240"/>
      <c r="DP20" s="240"/>
      <c r="DQ20" s="240"/>
      <c r="DR20" s="240"/>
      <c r="DS20" s="240"/>
      <c r="DT20" s="240"/>
      <c r="DU20" s="240"/>
      <c r="DV20" s="240"/>
      <c r="DW20" s="240"/>
      <c r="DX20" s="240"/>
      <c r="DY20" s="240"/>
      <c r="DZ20" s="240"/>
      <c r="EA20" s="240"/>
    </row>
    <row r="21" spans="1:131" ht="3.75" customHeight="1">
      <c r="A21" s="224"/>
      <c r="B21" s="241"/>
      <c r="C21" s="245"/>
      <c r="D21" s="245"/>
      <c r="E21" s="1435"/>
      <c r="F21" s="1435"/>
      <c r="G21" s="1435"/>
      <c r="H21" s="1435"/>
      <c r="I21" s="1435"/>
      <c r="J21" s="1435"/>
      <c r="K21" s="1435"/>
      <c r="L21" s="1435"/>
      <c r="M21" s="1435"/>
      <c r="N21" s="1435"/>
      <c r="O21" s="1436"/>
      <c r="P21" s="1425"/>
      <c r="Q21" s="1184"/>
      <c r="R21" s="1184"/>
      <c r="S21" s="1184"/>
      <c r="T21" s="1184"/>
      <c r="U21" s="1184"/>
      <c r="V21" s="1184"/>
      <c r="W21" s="1184"/>
      <c r="X21" s="1184"/>
      <c r="Y21" s="1432"/>
      <c r="Z21" s="1433"/>
      <c r="AA21" s="1433"/>
      <c r="AB21" s="1433"/>
      <c r="AC21" s="1433"/>
      <c r="AD21" s="1433"/>
      <c r="AE21" s="1433"/>
      <c r="AF21" s="1433"/>
      <c r="AG21" s="1433"/>
      <c r="AH21" s="1433"/>
      <c r="AI21" s="1433"/>
      <c r="AJ21" s="1433"/>
      <c r="AK21" s="1433"/>
      <c r="AL21" s="1433"/>
      <c r="AM21" s="1433"/>
      <c r="AN21" s="1433"/>
      <c r="AO21" s="1433"/>
      <c r="AP21" s="1433"/>
      <c r="AQ21" s="1433"/>
      <c r="AR21" s="1433"/>
      <c r="AS21" s="1433"/>
      <c r="AT21" s="1433"/>
      <c r="AU21" s="1433"/>
      <c r="AV21" s="1433"/>
      <c r="AW21" s="1433"/>
      <c r="AX21" s="1433"/>
      <c r="AY21" s="1433"/>
      <c r="AZ21" s="1433"/>
      <c r="BA21" s="1433"/>
      <c r="BB21" s="1433"/>
      <c r="BC21" s="1433"/>
      <c r="BD21" s="1433"/>
      <c r="BE21" s="1433"/>
      <c r="BF21" s="1433"/>
      <c r="BG21" s="1433"/>
      <c r="BH21" s="1434"/>
      <c r="BI21" s="1463"/>
      <c r="BJ21" s="1464"/>
      <c r="BK21" s="1464"/>
      <c r="BL21" s="1464"/>
      <c r="BM21" s="1464"/>
      <c r="BN21" s="1464"/>
      <c r="BO21" s="1464"/>
      <c r="BP21" s="1464"/>
      <c r="BQ21" s="1464"/>
      <c r="BR21" s="1464"/>
      <c r="BS21" s="1464"/>
      <c r="BT21" s="1503"/>
      <c r="BU21" s="1504"/>
      <c r="BV21" s="1504"/>
      <c r="BW21" s="1551"/>
      <c r="BX21" s="1504"/>
      <c r="BY21" s="1504"/>
      <c r="BZ21" s="1504"/>
      <c r="CA21" s="1504"/>
      <c r="CB21" s="1551"/>
      <c r="CC21" s="1504"/>
      <c r="CD21" s="1504"/>
      <c r="CE21" s="1511"/>
      <c r="CG21" s="240"/>
      <c r="CH21" s="240"/>
      <c r="CI21" s="240"/>
      <c r="CJ21" s="240"/>
      <c r="CK21" s="240"/>
      <c r="CL21" s="240"/>
      <c r="CM21" s="240"/>
      <c r="CN21" s="240"/>
      <c r="CO21" s="240"/>
      <c r="CP21" s="240"/>
      <c r="CQ21" s="240"/>
      <c r="CR21" s="240"/>
      <c r="CS21" s="240"/>
      <c r="CT21" s="240"/>
      <c r="CU21" s="240"/>
      <c r="CV21" s="240"/>
      <c r="CW21" s="240"/>
      <c r="CX21" s="240"/>
      <c r="CY21" s="240"/>
      <c r="CZ21" s="240"/>
      <c r="DA21" s="240"/>
      <c r="DB21" s="240"/>
      <c r="DC21" s="240"/>
      <c r="DD21" s="240"/>
      <c r="DE21" s="240"/>
      <c r="DF21" s="240"/>
      <c r="DG21" s="240"/>
      <c r="DH21" s="240"/>
      <c r="DI21" s="240"/>
      <c r="DJ21" s="240"/>
      <c r="DK21" s="240"/>
      <c r="DL21" s="240"/>
      <c r="DM21" s="240"/>
      <c r="DN21" s="240"/>
      <c r="DO21" s="240"/>
      <c r="DP21" s="240"/>
      <c r="DQ21" s="240"/>
      <c r="DR21" s="240"/>
      <c r="DS21" s="240"/>
      <c r="DT21" s="240"/>
      <c r="DU21" s="240"/>
      <c r="DV21" s="240"/>
      <c r="DW21" s="240"/>
      <c r="DX21" s="240"/>
      <c r="DY21" s="240"/>
      <c r="DZ21" s="240"/>
      <c r="EA21" s="240"/>
    </row>
    <row r="22" spans="1:131" ht="5.25" customHeight="1">
      <c r="A22" s="224"/>
      <c r="B22" s="241"/>
      <c r="C22" s="245"/>
      <c r="D22" s="245"/>
      <c r="E22" s="1435"/>
      <c r="F22" s="1435"/>
      <c r="G22" s="1435"/>
      <c r="H22" s="1435"/>
      <c r="I22" s="1435"/>
      <c r="J22" s="1435"/>
      <c r="K22" s="1435"/>
      <c r="L22" s="1435"/>
      <c r="M22" s="1435"/>
      <c r="N22" s="1435"/>
      <c r="O22" s="1436"/>
      <c r="P22" s="1392" t="s">
        <v>221</v>
      </c>
      <c r="Q22" s="1393"/>
      <c r="R22" s="1393"/>
      <c r="S22" s="1393"/>
      <c r="T22" s="1393"/>
      <c r="U22" s="1393"/>
      <c r="V22" s="1393"/>
      <c r="W22" s="1393"/>
      <c r="X22" s="1393"/>
      <c r="Y22" s="1439" t="str">
        <f>ガイド!$G$21&amp;""</f>
        <v/>
      </c>
      <c r="Z22" s="1440"/>
      <c r="AA22" s="1440"/>
      <c r="AB22" s="1440"/>
      <c r="AC22" s="1440"/>
      <c r="AD22" s="1440"/>
      <c r="AE22" s="1440"/>
      <c r="AF22" s="1440"/>
      <c r="AG22" s="1440"/>
      <c r="AH22" s="1440"/>
      <c r="AI22" s="1440"/>
      <c r="AJ22" s="1440"/>
      <c r="AK22" s="1440"/>
      <c r="AL22" s="1440"/>
      <c r="AM22" s="1440"/>
      <c r="AN22" s="1440"/>
      <c r="AO22" s="1440"/>
      <c r="AP22" s="1440"/>
      <c r="AQ22" s="1440"/>
      <c r="AR22" s="1440"/>
      <c r="AS22" s="1440"/>
      <c r="AT22" s="1440"/>
      <c r="AU22" s="1440"/>
      <c r="AV22" s="1440"/>
      <c r="AW22" s="1440"/>
      <c r="AX22" s="1440"/>
      <c r="AY22" s="1440"/>
      <c r="AZ22" s="1440"/>
      <c r="BA22" s="1440"/>
      <c r="BB22" s="1440"/>
      <c r="BC22" s="1440"/>
      <c r="BD22" s="1440"/>
      <c r="BE22" s="1443"/>
      <c r="BF22" s="1443"/>
      <c r="BG22" s="1443"/>
      <c r="BH22" s="1444"/>
      <c r="BI22" s="1463"/>
      <c r="BJ22" s="1464"/>
      <c r="BK22" s="1464"/>
      <c r="BL22" s="1464"/>
      <c r="BM22" s="1464"/>
      <c r="BN22" s="1464"/>
      <c r="BO22" s="1464"/>
      <c r="BP22" s="1464"/>
      <c r="BQ22" s="1464"/>
      <c r="BR22" s="1464"/>
      <c r="BS22" s="1464"/>
      <c r="BT22" s="1503"/>
      <c r="BU22" s="1504"/>
      <c r="BV22" s="1504"/>
      <c r="BW22" s="1551"/>
      <c r="BX22" s="1504"/>
      <c r="BY22" s="1504"/>
      <c r="BZ22" s="1504"/>
      <c r="CA22" s="1504"/>
      <c r="CB22" s="1551"/>
      <c r="CC22" s="1504"/>
      <c r="CD22" s="1504"/>
      <c r="CE22" s="1511"/>
      <c r="CG22" s="240"/>
      <c r="CH22" s="240"/>
      <c r="CI22" s="240"/>
      <c r="CJ22" s="240"/>
      <c r="CK22" s="240"/>
      <c r="CL22" s="240"/>
      <c r="CM22" s="240"/>
      <c r="CN22" s="240"/>
      <c r="CO22" s="240"/>
      <c r="CP22" s="240"/>
      <c r="CQ22" s="240"/>
      <c r="CR22" s="240"/>
      <c r="CS22" s="240"/>
      <c r="CT22" s="240"/>
      <c r="CU22" s="240"/>
      <c r="CV22" s="240"/>
      <c r="CW22" s="240"/>
      <c r="CX22" s="240"/>
      <c r="CY22" s="240"/>
      <c r="CZ22" s="240"/>
      <c r="DA22" s="240"/>
      <c r="DB22" s="240"/>
      <c r="DC22" s="240"/>
      <c r="DD22" s="240"/>
      <c r="DE22" s="240"/>
      <c r="DF22" s="240"/>
      <c r="DG22" s="240"/>
      <c r="DH22" s="240"/>
      <c r="DI22" s="240"/>
      <c r="DJ22" s="240"/>
      <c r="DK22" s="240"/>
      <c r="DL22" s="240"/>
      <c r="DM22" s="240"/>
      <c r="DN22" s="240"/>
      <c r="DO22" s="240"/>
      <c r="DP22" s="240"/>
      <c r="DQ22" s="240"/>
      <c r="DR22" s="240"/>
      <c r="DS22" s="240"/>
      <c r="DT22" s="240"/>
      <c r="DU22" s="240"/>
      <c r="DV22" s="240"/>
      <c r="DW22" s="240"/>
      <c r="DX22" s="240"/>
      <c r="DY22" s="240"/>
      <c r="DZ22" s="240"/>
      <c r="EA22" s="240"/>
    </row>
    <row r="23" spans="1:131" ht="5.25" customHeight="1">
      <c r="A23" s="224"/>
      <c r="B23" s="1447" t="s">
        <v>222</v>
      </c>
      <c r="C23" s="1448"/>
      <c r="D23" s="1448"/>
      <c r="E23" s="1448"/>
      <c r="F23" s="1448"/>
      <c r="G23" s="1448"/>
      <c r="H23" s="1448"/>
      <c r="I23" s="245"/>
      <c r="J23" s="245"/>
      <c r="K23" s="245"/>
      <c r="L23" s="245"/>
      <c r="M23" s="245"/>
      <c r="N23" s="245"/>
      <c r="O23" s="243"/>
      <c r="P23" s="1392"/>
      <c r="Q23" s="1393"/>
      <c r="R23" s="1393"/>
      <c r="S23" s="1393"/>
      <c r="T23" s="1393"/>
      <c r="U23" s="1393"/>
      <c r="V23" s="1393"/>
      <c r="W23" s="1393"/>
      <c r="X23" s="1393"/>
      <c r="Y23" s="1439"/>
      <c r="Z23" s="1440"/>
      <c r="AA23" s="1440"/>
      <c r="AB23" s="1440"/>
      <c r="AC23" s="1440"/>
      <c r="AD23" s="1440"/>
      <c r="AE23" s="1440"/>
      <c r="AF23" s="1440"/>
      <c r="AG23" s="1440"/>
      <c r="AH23" s="1440"/>
      <c r="AI23" s="1440"/>
      <c r="AJ23" s="1440"/>
      <c r="AK23" s="1440"/>
      <c r="AL23" s="1440"/>
      <c r="AM23" s="1440"/>
      <c r="AN23" s="1440"/>
      <c r="AO23" s="1440"/>
      <c r="AP23" s="1440"/>
      <c r="AQ23" s="1440"/>
      <c r="AR23" s="1440"/>
      <c r="AS23" s="1440"/>
      <c r="AT23" s="1440"/>
      <c r="AU23" s="1440"/>
      <c r="AV23" s="1440"/>
      <c r="AW23" s="1440"/>
      <c r="AX23" s="1440"/>
      <c r="AY23" s="1440"/>
      <c r="AZ23" s="1440"/>
      <c r="BA23" s="1440"/>
      <c r="BB23" s="1440"/>
      <c r="BC23" s="1440"/>
      <c r="BD23" s="1440"/>
      <c r="BE23" s="1443"/>
      <c r="BF23" s="1443"/>
      <c r="BG23" s="1443"/>
      <c r="BH23" s="1444"/>
      <c r="BI23" s="1466"/>
      <c r="BJ23" s="1467"/>
      <c r="BK23" s="1467"/>
      <c r="BL23" s="1467"/>
      <c r="BM23" s="1467"/>
      <c r="BN23" s="1467"/>
      <c r="BO23" s="1467"/>
      <c r="BP23" s="1467"/>
      <c r="BQ23" s="1467"/>
      <c r="BR23" s="1467"/>
      <c r="BS23" s="1467"/>
      <c r="BT23" s="1505"/>
      <c r="BU23" s="1506"/>
      <c r="BV23" s="1506"/>
      <c r="BW23" s="1552"/>
      <c r="BX23" s="1506"/>
      <c r="BY23" s="1506"/>
      <c r="BZ23" s="1506"/>
      <c r="CA23" s="1506"/>
      <c r="CB23" s="1552"/>
      <c r="CC23" s="1506"/>
      <c r="CD23" s="1506"/>
      <c r="CE23" s="1512"/>
      <c r="CG23" s="240"/>
      <c r="CH23" s="240"/>
      <c r="CI23" s="240"/>
      <c r="CJ23" s="240"/>
      <c r="CK23" s="240"/>
      <c r="CL23" s="240"/>
      <c r="CM23" s="240"/>
      <c r="CN23" s="240"/>
      <c r="CO23" s="240"/>
      <c r="CP23" s="240"/>
      <c r="CQ23" s="240"/>
      <c r="CR23" s="240"/>
      <c r="CS23" s="240"/>
      <c r="CT23" s="240"/>
      <c r="CU23" s="240"/>
      <c r="CV23" s="240"/>
      <c r="CW23" s="240"/>
      <c r="CX23" s="240"/>
      <c r="CY23" s="240"/>
      <c r="CZ23" s="240"/>
      <c r="DA23" s="240"/>
      <c r="DB23" s="240"/>
      <c r="DC23" s="240"/>
      <c r="DD23" s="240"/>
      <c r="DE23" s="240"/>
      <c r="DF23" s="240"/>
      <c r="DG23" s="240"/>
      <c r="DH23" s="240"/>
      <c r="DI23" s="240"/>
      <c r="DJ23" s="240"/>
      <c r="DK23" s="240"/>
      <c r="DL23" s="240"/>
      <c r="DM23" s="240"/>
      <c r="DN23" s="240"/>
      <c r="DO23" s="240"/>
      <c r="DP23" s="240"/>
      <c r="DQ23" s="240"/>
      <c r="DR23" s="240"/>
      <c r="DS23" s="240"/>
      <c r="DT23" s="240"/>
      <c r="DU23" s="240"/>
      <c r="DV23" s="240"/>
      <c r="DW23" s="240"/>
      <c r="DX23" s="240"/>
      <c r="DY23" s="240"/>
      <c r="DZ23" s="240"/>
      <c r="EA23" s="240"/>
    </row>
    <row r="24" spans="1:131" ht="4.5" customHeight="1">
      <c r="A24" s="224"/>
      <c r="B24" s="1447"/>
      <c r="C24" s="1448"/>
      <c r="D24" s="1448"/>
      <c r="E24" s="1448"/>
      <c r="F24" s="1448"/>
      <c r="G24" s="1448"/>
      <c r="H24" s="1448"/>
      <c r="I24" s="228"/>
      <c r="J24" s="228"/>
      <c r="K24" s="246"/>
      <c r="L24" s="246"/>
      <c r="M24" s="246"/>
      <c r="N24" s="246"/>
      <c r="O24" s="247"/>
      <c r="P24" s="1392"/>
      <c r="Q24" s="1393"/>
      <c r="R24" s="1393"/>
      <c r="S24" s="1393"/>
      <c r="T24" s="1393"/>
      <c r="U24" s="1393"/>
      <c r="V24" s="1393"/>
      <c r="W24" s="1393"/>
      <c r="X24" s="1393"/>
      <c r="Y24" s="1439"/>
      <c r="Z24" s="1440"/>
      <c r="AA24" s="1440"/>
      <c r="AB24" s="1440"/>
      <c r="AC24" s="1440"/>
      <c r="AD24" s="1440"/>
      <c r="AE24" s="1440"/>
      <c r="AF24" s="1440"/>
      <c r="AG24" s="1440"/>
      <c r="AH24" s="1440"/>
      <c r="AI24" s="1440"/>
      <c r="AJ24" s="1440"/>
      <c r="AK24" s="1440"/>
      <c r="AL24" s="1440"/>
      <c r="AM24" s="1440"/>
      <c r="AN24" s="1440"/>
      <c r="AO24" s="1440"/>
      <c r="AP24" s="1440"/>
      <c r="AQ24" s="1440"/>
      <c r="AR24" s="1440"/>
      <c r="AS24" s="1440"/>
      <c r="AT24" s="1440"/>
      <c r="AU24" s="1440"/>
      <c r="AV24" s="1440"/>
      <c r="AW24" s="1440"/>
      <c r="AX24" s="1440"/>
      <c r="AY24" s="1440"/>
      <c r="AZ24" s="1440"/>
      <c r="BA24" s="1440"/>
      <c r="BB24" s="1440"/>
      <c r="BC24" s="1440"/>
      <c r="BD24" s="1440"/>
      <c r="BE24" s="1443"/>
      <c r="BF24" s="1443"/>
      <c r="BG24" s="1443"/>
      <c r="BH24" s="1444"/>
      <c r="BI24" s="1460" t="s">
        <v>223</v>
      </c>
      <c r="BJ24" s="1461"/>
      <c r="BK24" s="1461"/>
      <c r="BL24" s="1461"/>
      <c r="BM24" s="1461"/>
      <c r="BN24" s="1461"/>
      <c r="BO24" s="1461"/>
      <c r="BP24" s="1461"/>
      <c r="BQ24" s="1461"/>
      <c r="BR24" s="1461"/>
      <c r="BS24" s="1462"/>
      <c r="BT24" s="1495"/>
      <c r="BU24" s="1498"/>
      <c r="BV24" s="1498"/>
      <c r="BW24" s="1498"/>
      <c r="BX24" s="1498"/>
      <c r="BY24" s="1498"/>
      <c r="BZ24" s="1498"/>
      <c r="CA24" s="1498"/>
      <c r="CB24" s="1498"/>
      <c r="CC24" s="1498"/>
      <c r="CD24" s="1537"/>
      <c r="CE24" s="1507"/>
      <c r="CG24" s="240"/>
      <c r="CH24" s="240"/>
      <c r="CI24" s="240"/>
      <c r="CJ24" s="240"/>
      <c r="CK24" s="240"/>
      <c r="CL24" s="240"/>
      <c r="CM24" s="240"/>
      <c r="CN24" s="240"/>
      <c r="CO24" s="240"/>
      <c r="CP24" s="240"/>
      <c r="CQ24" s="240"/>
      <c r="CR24" s="240"/>
      <c r="CS24" s="240"/>
      <c r="CT24" s="240"/>
      <c r="CU24" s="240"/>
      <c r="CV24" s="240"/>
      <c r="CW24" s="240"/>
      <c r="CX24" s="240"/>
      <c r="CY24" s="240"/>
      <c r="CZ24" s="240"/>
      <c r="DA24" s="240"/>
      <c r="DB24" s="240"/>
      <c r="DC24" s="240"/>
      <c r="DD24" s="240"/>
      <c r="DE24" s="240"/>
      <c r="DF24" s="240"/>
      <c r="DG24" s="240"/>
      <c r="DH24" s="240"/>
      <c r="DI24" s="240"/>
      <c r="DJ24" s="240"/>
      <c r="DK24" s="240"/>
      <c r="DL24" s="240"/>
      <c r="DM24" s="240"/>
      <c r="DN24" s="240"/>
      <c r="DO24" s="240"/>
      <c r="DP24" s="240"/>
      <c r="DQ24" s="240"/>
      <c r="DR24" s="240"/>
      <c r="DS24" s="240"/>
      <c r="DT24" s="240"/>
      <c r="DU24" s="240"/>
      <c r="DV24" s="240"/>
      <c r="DW24" s="240"/>
      <c r="DX24" s="240"/>
      <c r="DY24" s="240"/>
      <c r="DZ24" s="240"/>
      <c r="EA24" s="240"/>
    </row>
    <row r="25" spans="1:131" ht="3.75" customHeight="1">
      <c r="A25" s="224"/>
      <c r="B25" s="1449"/>
      <c r="C25" s="1450"/>
      <c r="D25" s="1450"/>
      <c r="E25" s="1450"/>
      <c r="F25" s="1450"/>
      <c r="G25" s="1450"/>
      <c r="H25" s="1450"/>
      <c r="I25" s="228"/>
      <c r="J25" s="228"/>
      <c r="K25" s="228"/>
      <c r="L25" s="228"/>
      <c r="M25" s="228"/>
      <c r="N25" s="228"/>
      <c r="O25" s="229"/>
      <c r="P25" s="1392"/>
      <c r="Q25" s="1393"/>
      <c r="R25" s="1393"/>
      <c r="S25" s="1393"/>
      <c r="T25" s="1393"/>
      <c r="U25" s="1393"/>
      <c r="V25" s="1393"/>
      <c r="W25" s="1393"/>
      <c r="X25" s="1393"/>
      <c r="Y25" s="1439"/>
      <c r="Z25" s="1440"/>
      <c r="AA25" s="1440"/>
      <c r="AB25" s="1440"/>
      <c r="AC25" s="1440"/>
      <c r="AD25" s="1440"/>
      <c r="AE25" s="1440"/>
      <c r="AF25" s="1440"/>
      <c r="AG25" s="1440"/>
      <c r="AH25" s="1440"/>
      <c r="AI25" s="1440"/>
      <c r="AJ25" s="1440"/>
      <c r="AK25" s="1440"/>
      <c r="AL25" s="1440"/>
      <c r="AM25" s="1440"/>
      <c r="AN25" s="1440"/>
      <c r="AO25" s="1440"/>
      <c r="AP25" s="1440"/>
      <c r="AQ25" s="1440"/>
      <c r="AR25" s="1440"/>
      <c r="AS25" s="1440"/>
      <c r="AT25" s="1440"/>
      <c r="AU25" s="1440"/>
      <c r="AV25" s="1440"/>
      <c r="AW25" s="1440"/>
      <c r="AX25" s="1440"/>
      <c r="AY25" s="1440"/>
      <c r="AZ25" s="1440"/>
      <c r="BA25" s="1440"/>
      <c r="BB25" s="1440"/>
      <c r="BC25" s="1440"/>
      <c r="BD25" s="1440"/>
      <c r="BE25" s="1443"/>
      <c r="BF25" s="1443"/>
      <c r="BG25" s="1443"/>
      <c r="BH25" s="1444"/>
      <c r="BI25" s="1463"/>
      <c r="BJ25" s="1464"/>
      <c r="BK25" s="1464"/>
      <c r="BL25" s="1464"/>
      <c r="BM25" s="1464"/>
      <c r="BN25" s="1464"/>
      <c r="BO25" s="1464"/>
      <c r="BP25" s="1464"/>
      <c r="BQ25" s="1464"/>
      <c r="BR25" s="1464"/>
      <c r="BS25" s="1465"/>
      <c r="BT25" s="1496"/>
      <c r="BU25" s="1499"/>
      <c r="BV25" s="1499"/>
      <c r="BW25" s="1499"/>
      <c r="BX25" s="1499"/>
      <c r="BY25" s="1499"/>
      <c r="BZ25" s="1499"/>
      <c r="CA25" s="1499"/>
      <c r="CB25" s="1499"/>
      <c r="CC25" s="1499"/>
      <c r="CD25" s="1538"/>
      <c r="CE25" s="1508"/>
      <c r="CG25" s="240"/>
      <c r="CH25" s="240"/>
      <c r="CI25" s="240"/>
      <c r="CJ25" s="240"/>
      <c r="CK25" s="240"/>
      <c r="CL25" s="240"/>
      <c r="CM25" s="240"/>
      <c r="CN25" s="240"/>
      <c r="CO25" s="240"/>
      <c r="CP25" s="240"/>
      <c r="CQ25" s="240"/>
      <c r="CR25" s="240"/>
      <c r="CS25" s="240"/>
      <c r="CT25" s="240"/>
      <c r="CU25" s="240"/>
      <c r="CV25" s="240"/>
      <c r="CW25" s="240"/>
      <c r="CX25" s="240"/>
      <c r="CY25" s="240"/>
      <c r="CZ25" s="240"/>
      <c r="DA25" s="240"/>
      <c r="DB25" s="240"/>
      <c r="DC25" s="240"/>
      <c r="DD25" s="240"/>
      <c r="DE25" s="240"/>
      <c r="DF25" s="240"/>
      <c r="DG25" s="240"/>
      <c r="DH25" s="240"/>
      <c r="DI25" s="240"/>
      <c r="DJ25" s="240"/>
      <c r="DK25" s="240"/>
      <c r="DL25" s="240"/>
      <c r="DM25" s="240"/>
      <c r="DN25" s="240"/>
      <c r="DO25" s="240"/>
      <c r="DP25" s="240"/>
      <c r="DQ25" s="240"/>
      <c r="DR25" s="240"/>
      <c r="DS25" s="240"/>
      <c r="DT25" s="240"/>
      <c r="DU25" s="240"/>
      <c r="DV25" s="240"/>
      <c r="DW25" s="240"/>
      <c r="DX25" s="240"/>
      <c r="DY25" s="240"/>
      <c r="DZ25" s="240"/>
      <c r="EA25" s="240"/>
    </row>
    <row r="26" spans="1:131" ht="4.5" customHeight="1">
      <c r="A26" s="224"/>
      <c r="B26" s="1235" t="s">
        <v>693</v>
      </c>
      <c r="C26" s="1236"/>
      <c r="D26" s="1236"/>
      <c r="E26" s="1236"/>
      <c r="F26" s="1236"/>
      <c r="G26" s="1236"/>
      <c r="H26" s="1236"/>
      <c r="I26" s="1236"/>
      <c r="J26" s="1236"/>
      <c r="K26" s="1236"/>
      <c r="L26" s="1236"/>
      <c r="M26" s="1236"/>
      <c r="N26" s="1236"/>
      <c r="O26" s="1237"/>
      <c r="P26" s="1392"/>
      <c r="Q26" s="1393"/>
      <c r="R26" s="1393"/>
      <c r="S26" s="1393"/>
      <c r="T26" s="1393"/>
      <c r="U26" s="1393"/>
      <c r="V26" s="1393"/>
      <c r="W26" s="1393"/>
      <c r="X26" s="1393"/>
      <c r="Y26" s="1439"/>
      <c r="Z26" s="1440"/>
      <c r="AA26" s="1440"/>
      <c r="AB26" s="1440"/>
      <c r="AC26" s="1440"/>
      <c r="AD26" s="1440"/>
      <c r="AE26" s="1440"/>
      <c r="AF26" s="1440"/>
      <c r="AG26" s="1440"/>
      <c r="AH26" s="1440"/>
      <c r="AI26" s="1440"/>
      <c r="AJ26" s="1440"/>
      <c r="AK26" s="1440"/>
      <c r="AL26" s="1440"/>
      <c r="AM26" s="1440"/>
      <c r="AN26" s="1440"/>
      <c r="AO26" s="1440"/>
      <c r="AP26" s="1440"/>
      <c r="AQ26" s="1440"/>
      <c r="AR26" s="1440"/>
      <c r="AS26" s="1440"/>
      <c r="AT26" s="1440"/>
      <c r="AU26" s="1440"/>
      <c r="AV26" s="1440"/>
      <c r="AW26" s="1440"/>
      <c r="AX26" s="1440"/>
      <c r="AY26" s="1440"/>
      <c r="AZ26" s="1440"/>
      <c r="BA26" s="1440"/>
      <c r="BB26" s="1440"/>
      <c r="BC26" s="1440"/>
      <c r="BD26" s="1440"/>
      <c r="BE26" s="1443"/>
      <c r="BF26" s="1443"/>
      <c r="BG26" s="1443"/>
      <c r="BH26" s="1444"/>
      <c r="BI26" s="1463"/>
      <c r="BJ26" s="1464"/>
      <c r="BK26" s="1464"/>
      <c r="BL26" s="1464"/>
      <c r="BM26" s="1464"/>
      <c r="BN26" s="1464"/>
      <c r="BO26" s="1464"/>
      <c r="BP26" s="1464"/>
      <c r="BQ26" s="1464"/>
      <c r="BR26" s="1464"/>
      <c r="BS26" s="1465"/>
      <c r="BT26" s="1496"/>
      <c r="BU26" s="1499"/>
      <c r="BV26" s="1499"/>
      <c r="BW26" s="1499"/>
      <c r="BX26" s="1499"/>
      <c r="BY26" s="1499"/>
      <c r="BZ26" s="1499"/>
      <c r="CA26" s="1499"/>
      <c r="CB26" s="1499"/>
      <c r="CC26" s="1499"/>
      <c r="CD26" s="1538"/>
      <c r="CE26" s="1508"/>
      <c r="CG26" s="240"/>
      <c r="CH26" s="240"/>
      <c r="CI26" s="240"/>
      <c r="CJ26" s="240"/>
      <c r="CK26" s="240"/>
      <c r="CL26" s="240"/>
      <c r="CM26" s="240"/>
      <c r="CN26" s="240"/>
      <c r="CO26" s="240"/>
      <c r="CP26" s="240"/>
      <c r="CQ26" s="240"/>
      <c r="CR26" s="240"/>
      <c r="CS26" s="240"/>
      <c r="CT26" s="240"/>
      <c r="CU26" s="240"/>
      <c r="CV26" s="240"/>
      <c r="CW26" s="240"/>
      <c r="CX26" s="240"/>
      <c r="CY26" s="240"/>
      <c r="CZ26" s="240"/>
      <c r="DA26" s="240"/>
      <c r="DB26" s="240"/>
      <c r="DC26" s="240"/>
      <c r="DD26" s="240"/>
      <c r="DE26" s="240"/>
      <c r="DF26" s="240"/>
      <c r="DG26" s="240"/>
      <c r="DH26" s="240"/>
      <c r="DI26" s="240"/>
      <c r="DJ26" s="240"/>
      <c r="DK26" s="240"/>
      <c r="DL26" s="240"/>
      <c r="DM26" s="240"/>
      <c r="DN26" s="240"/>
      <c r="DO26" s="240"/>
      <c r="DP26" s="240"/>
      <c r="DQ26" s="240"/>
      <c r="DR26" s="240"/>
      <c r="DS26" s="240"/>
      <c r="DT26" s="240"/>
      <c r="DU26" s="240"/>
      <c r="DV26" s="240"/>
      <c r="DW26" s="240"/>
      <c r="DX26" s="240"/>
      <c r="DY26" s="240"/>
      <c r="DZ26" s="240"/>
      <c r="EA26" s="240"/>
    </row>
    <row r="27" spans="1:131" ht="5.25" customHeight="1">
      <c r="A27" s="224"/>
      <c r="B27" s="1238"/>
      <c r="C27" s="1239"/>
      <c r="D27" s="1239"/>
      <c r="E27" s="1239"/>
      <c r="F27" s="1239"/>
      <c r="G27" s="1239"/>
      <c r="H27" s="1239"/>
      <c r="I27" s="1239"/>
      <c r="J27" s="1239"/>
      <c r="K27" s="1239"/>
      <c r="L27" s="1239"/>
      <c r="M27" s="1239"/>
      <c r="N27" s="1239"/>
      <c r="O27" s="1240"/>
      <c r="P27" s="1437"/>
      <c r="Q27" s="1438"/>
      <c r="R27" s="1438"/>
      <c r="S27" s="1438"/>
      <c r="T27" s="1438"/>
      <c r="U27" s="1438"/>
      <c r="V27" s="1438"/>
      <c r="W27" s="1438"/>
      <c r="X27" s="1438"/>
      <c r="Y27" s="1441"/>
      <c r="Z27" s="1442"/>
      <c r="AA27" s="1442"/>
      <c r="AB27" s="1442"/>
      <c r="AC27" s="1442"/>
      <c r="AD27" s="1442"/>
      <c r="AE27" s="1442"/>
      <c r="AF27" s="1442"/>
      <c r="AG27" s="1442"/>
      <c r="AH27" s="1442"/>
      <c r="AI27" s="1442"/>
      <c r="AJ27" s="1442"/>
      <c r="AK27" s="1442"/>
      <c r="AL27" s="1442"/>
      <c r="AM27" s="1442"/>
      <c r="AN27" s="1442"/>
      <c r="AO27" s="1442"/>
      <c r="AP27" s="1442"/>
      <c r="AQ27" s="1442"/>
      <c r="AR27" s="1442"/>
      <c r="AS27" s="1442"/>
      <c r="AT27" s="1442"/>
      <c r="AU27" s="1442"/>
      <c r="AV27" s="1442"/>
      <c r="AW27" s="1442"/>
      <c r="AX27" s="1442"/>
      <c r="AY27" s="1442"/>
      <c r="AZ27" s="1442"/>
      <c r="BA27" s="1442"/>
      <c r="BB27" s="1442"/>
      <c r="BC27" s="1442"/>
      <c r="BD27" s="1442"/>
      <c r="BE27" s="1445"/>
      <c r="BF27" s="1445"/>
      <c r="BG27" s="1445"/>
      <c r="BH27" s="1446"/>
      <c r="BI27" s="1466"/>
      <c r="BJ27" s="1467"/>
      <c r="BK27" s="1467"/>
      <c r="BL27" s="1467"/>
      <c r="BM27" s="1467"/>
      <c r="BN27" s="1467"/>
      <c r="BO27" s="1467"/>
      <c r="BP27" s="1467"/>
      <c r="BQ27" s="1467"/>
      <c r="BR27" s="1467"/>
      <c r="BS27" s="1468"/>
      <c r="BT27" s="1497"/>
      <c r="BU27" s="1500"/>
      <c r="BV27" s="1500"/>
      <c r="BW27" s="1500"/>
      <c r="BX27" s="1500"/>
      <c r="BY27" s="1500"/>
      <c r="BZ27" s="1500"/>
      <c r="CA27" s="1500"/>
      <c r="CB27" s="1500"/>
      <c r="CC27" s="1500"/>
      <c r="CD27" s="1539"/>
      <c r="CE27" s="1509"/>
      <c r="CG27" s="240"/>
      <c r="CH27" s="240"/>
      <c r="CI27" s="240"/>
      <c r="CJ27" s="240"/>
      <c r="CK27" s="240"/>
      <c r="CL27" s="240"/>
      <c r="CM27" s="240"/>
      <c r="CN27" s="240"/>
      <c r="CO27" s="240"/>
      <c r="CP27" s="240"/>
      <c r="CQ27" s="240"/>
      <c r="CR27" s="240"/>
      <c r="CS27" s="240"/>
      <c r="CT27" s="240"/>
      <c r="CU27" s="240"/>
      <c r="CV27" s="240"/>
      <c r="CW27" s="240"/>
      <c r="CX27" s="240"/>
      <c r="CY27" s="240"/>
      <c r="CZ27" s="240"/>
      <c r="DA27" s="240"/>
      <c r="DB27" s="240"/>
      <c r="DC27" s="240"/>
      <c r="DD27" s="240"/>
      <c r="DE27" s="240"/>
      <c r="DF27" s="240"/>
      <c r="DG27" s="240"/>
      <c r="DH27" s="240"/>
      <c r="DI27" s="240"/>
      <c r="DJ27" s="240"/>
      <c r="DK27" s="240"/>
      <c r="DL27" s="240"/>
      <c r="DM27" s="240"/>
      <c r="DN27" s="240"/>
      <c r="DO27" s="240"/>
      <c r="DP27" s="240"/>
      <c r="DQ27" s="240"/>
      <c r="DR27" s="240"/>
      <c r="DS27" s="240"/>
      <c r="DT27" s="240"/>
      <c r="DU27" s="240"/>
      <c r="DV27" s="240"/>
      <c r="DW27" s="240"/>
      <c r="DX27" s="240"/>
      <c r="DY27" s="240"/>
      <c r="DZ27" s="240"/>
      <c r="EA27" s="240"/>
    </row>
    <row r="28" spans="1:131" ht="5.25" customHeight="1">
      <c r="A28" s="224"/>
      <c r="B28" s="1238"/>
      <c r="C28" s="1239"/>
      <c r="D28" s="1239"/>
      <c r="E28" s="1239"/>
      <c r="F28" s="1239"/>
      <c r="G28" s="1239"/>
      <c r="H28" s="1239"/>
      <c r="I28" s="1239"/>
      <c r="J28" s="1239"/>
      <c r="K28" s="1239"/>
      <c r="L28" s="1239"/>
      <c r="M28" s="1239"/>
      <c r="N28" s="1239"/>
      <c r="O28" s="1240"/>
      <c r="P28" s="1476" t="s">
        <v>224</v>
      </c>
      <c r="Q28" s="1209"/>
      <c r="R28" s="1209"/>
      <c r="S28" s="1209"/>
      <c r="T28" s="1479" t="str">
        <f>IFERROR(収入!$BB$40,"")</f>
        <v/>
      </c>
      <c r="U28" s="1479"/>
      <c r="V28" s="1479"/>
      <c r="W28" s="1479"/>
      <c r="X28" s="1479"/>
      <c r="Y28" s="1479"/>
      <c r="Z28" s="1479"/>
      <c r="AA28" s="1479"/>
      <c r="AB28" s="1479"/>
      <c r="AC28" s="1479"/>
      <c r="AD28" s="1479"/>
      <c r="AE28" s="1479"/>
      <c r="AF28" s="1481" t="s">
        <v>225</v>
      </c>
      <c r="AG28" s="1481"/>
      <c r="AH28" s="1481"/>
      <c r="AI28" s="1481"/>
      <c r="AJ28" s="1481"/>
      <c r="AK28" s="1481"/>
      <c r="AL28" s="1483" t="str">
        <f>ガイド!$G$26&amp;""</f>
        <v/>
      </c>
      <c r="AM28" s="1483"/>
      <c r="AN28" s="1483"/>
      <c r="AO28" s="1483"/>
      <c r="AP28" s="1483"/>
      <c r="AQ28" s="1483"/>
      <c r="AR28" s="1483"/>
      <c r="AS28" s="1483"/>
      <c r="AT28" s="1483"/>
      <c r="AU28" s="1483"/>
      <c r="AV28" s="1483"/>
      <c r="AW28" s="1483"/>
      <c r="AX28" s="1483"/>
      <c r="AY28" s="1485" t="s">
        <v>226</v>
      </c>
      <c r="AZ28" s="1485"/>
      <c r="BA28" s="1485"/>
      <c r="BB28" s="1487" t="str">
        <f>ガイド!$G$27&amp;""</f>
        <v/>
      </c>
      <c r="BC28" s="1487"/>
      <c r="BD28" s="1487"/>
      <c r="BE28" s="1487"/>
      <c r="BF28" s="1487"/>
      <c r="BG28" s="1487"/>
      <c r="BH28" s="1487"/>
      <c r="BI28" s="1489"/>
      <c r="BJ28" s="1489"/>
      <c r="BK28" s="1489"/>
      <c r="BL28" s="1489"/>
      <c r="BM28" s="1489"/>
      <c r="BN28" s="1489"/>
      <c r="BO28" s="1489"/>
      <c r="BP28" s="1489"/>
      <c r="BQ28" s="1489"/>
      <c r="BR28" s="1489"/>
      <c r="BS28" s="1489"/>
      <c r="BT28" s="1489"/>
      <c r="BU28" s="1489"/>
      <c r="BV28" s="1489"/>
      <c r="BW28" s="1489"/>
      <c r="BX28" s="1489"/>
      <c r="BY28" s="1489"/>
      <c r="BZ28" s="1489"/>
      <c r="CA28" s="1489"/>
      <c r="CB28" s="1489"/>
      <c r="CC28" s="1489"/>
      <c r="CD28" s="1489"/>
      <c r="CE28" s="1490"/>
      <c r="CG28" s="240"/>
      <c r="CH28" s="240"/>
      <c r="CI28" s="240"/>
      <c r="CJ28" s="240"/>
      <c r="CK28" s="240"/>
      <c r="CL28" s="240"/>
      <c r="CM28" s="240"/>
      <c r="CN28" s="240"/>
      <c r="CO28" s="240"/>
      <c r="CP28" s="240"/>
      <c r="CQ28" s="240"/>
      <c r="CR28" s="240"/>
      <c r="CS28" s="240"/>
      <c r="CT28" s="240"/>
      <c r="CU28" s="240"/>
      <c r="CV28" s="240"/>
      <c r="CW28" s="240"/>
      <c r="CX28" s="240"/>
      <c r="CY28" s="240"/>
      <c r="CZ28" s="240"/>
      <c r="DA28" s="240"/>
      <c r="DB28" s="240"/>
      <c r="DC28" s="240"/>
      <c r="DD28" s="240"/>
      <c r="DE28" s="240"/>
      <c r="DF28" s="240"/>
      <c r="DG28" s="240"/>
      <c r="DH28" s="240"/>
      <c r="DI28" s="240"/>
      <c r="DJ28" s="240"/>
      <c r="DK28" s="240"/>
      <c r="DL28" s="240"/>
      <c r="DM28" s="240"/>
      <c r="DN28" s="240"/>
      <c r="DO28" s="240"/>
      <c r="DP28" s="240"/>
      <c r="DQ28" s="240"/>
      <c r="DR28" s="240"/>
      <c r="DS28" s="240"/>
      <c r="DT28" s="240"/>
      <c r="DU28" s="240"/>
      <c r="DV28" s="240"/>
      <c r="DW28" s="240"/>
      <c r="DX28" s="240"/>
      <c r="DY28" s="240"/>
      <c r="DZ28" s="240"/>
      <c r="EA28" s="240"/>
    </row>
    <row r="29" spans="1:131" ht="3.75" customHeight="1">
      <c r="A29" s="224"/>
      <c r="B29" s="1238"/>
      <c r="C29" s="1239"/>
      <c r="D29" s="1239"/>
      <c r="E29" s="1239"/>
      <c r="F29" s="1239"/>
      <c r="G29" s="1239"/>
      <c r="H29" s="1239"/>
      <c r="I29" s="1239"/>
      <c r="J29" s="1239"/>
      <c r="K29" s="1239"/>
      <c r="L29" s="1239"/>
      <c r="M29" s="1239"/>
      <c r="N29" s="1239"/>
      <c r="O29" s="1240"/>
      <c r="P29" s="1476"/>
      <c r="Q29" s="1209"/>
      <c r="R29" s="1209"/>
      <c r="S29" s="1209"/>
      <c r="T29" s="1479"/>
      <c r="U29" s="1479"/>
      <c r="V29" s="1479"/>
      <c r="W29" s="1479"/>
      <c r="X29" s="1479"/>
      <c r="Y29" s="1479"/>
      <c r="Z29" s="1479"/>
      <c r="AA29" s="1479"/>
      <c r="AB29" s="1479"/>
      <c r="AC29" s="1479"/>
      <c r="AD29" s="1479"/>
      <c r="AE29" s="1479"/>
      <c r="AF29" s="1481"/>
      <c r="AG29" s="1481"/>
      <c r="AH29" s="1481"/>
      <c r="AI29" s="1481"/>
      <c r="AJ29" s="1481"/>
      <c r="AK29" s="1481"/>
      <c r="AL29" s="1483"/>
      <c r="AM29" s="1483"/>
      <c r="AN29" s="1483"/>
      <c r="AO29" s="1483"/>
      <c r="AP29" s="1483"/>
      <c r="AQ29" s="1483"/>
      <c r="AR29" s="1483"/>
      <c r="AS29" s="1483"/>
      <c r="AT29" s="1483"/>
      <c r="AU29" s="1483"/>
      <c r="AV29" s="1483"/>
      <c r="AW29" s="1483"/>
      <c r="AX29" s="1483"/>
      <c r="AY29" s="1485"/>
      <c r="AZ29" s="1485"/>
      <c r="BA29" s="1485"/>
      <c r="BB29" s="1487"/>
      <c r="BC29" s="1487"/>
      <c r="BD29" s="1487"/>
      <c r="BE29" s="1487"/>
      <c r="BF29" s="1487"/>
      <c r="BG29" s="1487"/>
      <c r="BH29" s="1487"/>
      <c r="BI29" s="1491"/>
      <c r="BJ29" s="1491"/>
      <c r="BK29" s="1491"/>
      <c r="BL29" s="1491"/>
      <c r="BM29" s="1491"/>
      <c r="BN29" s="1491"/>
      <c r="BO29" s="1491"/>
      <c r="BP29" s="1491"/>
      <c r="BQ29" s="1491"/>
      <c r="BR29" s="1491"/>
      <c r="BS29" s="1491"/>
      <c r="BT29" s="1491"/>
      <c r="BU29" s="1491"/>
      <c r="BV29" s="1491"/>
      <c r="BW29" s="1491"/>
      <c r="BX29" s="1491"/>
      <c r="BY29" s="1491"/>
      <c r="BZ29" s="1491"/>
      <c r="CA29" s="1491"/>
      <c r="CB29" s="1491"/>
      <c r="CC29" s="1491"/>
      <c r="CD29" s="1491"/>
      <c r="CE29" s="1492"/>
      <c r="CG29" s="240"/>
      <c r="CH29" s="240"/>
      <c r="CI29" s="240"/>
      <c r="CJ29" s="240"/>
      <c r="CK29" s="240"/>
      <c r="CL29" s="240"/>
      <c r="CM29" s="240"/>
      <c r="CN29" s="240"/>
      <c r="CO29" s="240"/>
      <c r="CP29" s="240"/>
      <c r="CQ29" s="240"/>
      <c r="CR29" s="240"/>
      <c r="CS29" s="240"/>
      <c r="CT29" s="240"/>
      <c r="CU29" s="240"/>
      <c r="CV29" s="240"/>
      <c r="CW29" s="240"/>
      <c r="CX29" s="240"/>
      <c r="CY29" s="240"/>
      <c r="CZ29" s="240"/>
      <c r="DA29" s="240"/>
      <c r="DB29" s="240"/>
      <c r="DC29" s="240"/>
      <c r="DD29" s="240"/>
      <c r="DE29" s="240"/>
      <c r="DF29" s="240"/>
      <c r="DG29" s="240"/>
      <c r="DH29" s="240"/>
      <c r="DI29" s="240"/>
      <c r="DJ29" s="240"/>
      <c r="DK29" s="240"/>
      <c r="DL29" s="240"/>
      <c r="DM29" s="240"/>
      <c r="DN29" s="240"/>
      <c r="DO29" s="240"/>
      <c r="DP29" s="240"/>
      <c r="DQ29" s="240"/>
      <c r="DR29" s="240"/>
      <c r="DS29" s="240"/>
      <c r="DT29" s="240"/>
      <c r="DU29" s="240"/>
      <c r="DV29" s="240"/>
      <c r="DW29" s="240"/>
      <c r="DX29" s="240"/>
      <c r="DY29" s="240"/>
      <c r="DZ29" s="240"/>
      <c r="EA29" s="240"/>
    </row>
    <row r="30" spans="1:131" ht="3.75" customHeight="1">
      <c r="A30" s="224"/>
      <c r="B30" s="1238"/>
      <c r="C30" s="1239"/>
      <c r="D30" s="1239"/>
      <c r="E30" s="1239"/>
      <c r="F30" s="1239"/>
      <c r="G30" s="1239"/>
      <c r="H30" s="1239"/>
      <c r="I30" s="1239"/>
      <c r="J30" s="1239"/>
      <c r="K30" s="1239"/>
      <c r="L30" s="1239"/>
      <c r="M30" s="1239"/>
      <c r="N30" s="1239"/>
      <c r="O30" s="1240"/>
      <c r="P30" s="1476"/>
      <c r="Q30" s="1209"/>
      <c r="R30" s="1209"/>
      <c r="S30" s="1209"/>
      <c r="T30" s="1479"/>
      <c r="U30" s="1479"/>
      <c r="V30" s="1479"/>
      <c r="W30" s="1479"/>
      <c r="X30" s="1479"/>
      <c r="Y30" s="1479"/>
      <c r="Z30" s="1479"/>
      <c r="AA30" s="1479"/>
      <c r="AB30" s="1479"/>
      <c r="AC30" s="1479"/>
      <c r="AD30" s="1479"/>
      <c r="AE30" s="1479"/>
      <c r="AF30" s="1481"/>
      <c r="AG30" s="1481"/>
      <c r="AH30" s="1481"/>
      <c r="AI30" s="1481"/>
      <c r="AJ30" s="1481"/>
      <c r="AK30" s="1481"/>
      <c r="AL30" s="1483"/>
      <c r="AM30" s="1483"/>
      <c r="AN30" s="1483"/>
      <c r="AO30" s="1483"/>
      <c r="AP30" s="1483"/>
      <c r="AQ30" s="1483"/>
      <c r="AR30" s="1483"/>
      <c r="AS30" s="1483"/>
      <c r="AT30" s="1483"/>
      <c r="AU30" s="1483"/>
      <c r="AV30" s="1483"/>
      <c r="AW30" s="1483"/>
      <c r="AX30" s="1483"/>
      <c r="AY30" s="1485"/>
      <c r="AZ30" s="1485"/>
      <c r="BA30" s="1485"/>
      <c r="BB30" s="1487"/>
      <c r="BC30" s="1487"/>
      <c r="BD30" s="1487"/>
      <c r="BE30" s="1487"/>
      <c r="BF30" s="1487"/>
      <c r="BG30" s="1487"/>
      <c r="BH30" s="1487"/>
      <c r="BI30" s="1491"/>
      <c r="BJ30" s="1491"/>
      <c r="BK30" s="1491"/>
      <c r="BL30" s="1491"/>
      <c r="BM30" s="1491"/>
      <c r="BN30" s="1491"/>
      <c r="BO30" s="1491"/>
      <c r="BP30" s="1491"/>
      <c r="BQ30" s="1491"/>
      <c r="BR30" s="1491"/>
      <c r="BS30" s="1491"/>
      <c r="BT30" s="1491"/>
      <c r="BU30" s="1491"/>
      <c r="BV30" s="1491"/>
      <c r="BW30" s="1491"/>
      <c r="BX30" s="1491"/>
      <c r="BY30" s="1491"/>
      <c r="BZ30" s="1491"/>
      <c r="CA30" s="1491"/>
      <c r="CB30" s="1491"/>
      <c r="CC30" s="1491"/>
      <c r="CD30" s="1491"/>
      <c r="CE30" s="1492"/>
      <c r="CG30" s="240"/>
      <c r="CH30" s="240"/>
      <c r="CI30" s="240"/>
      <c r="CJ30" s="240"/>
      <c r="CK30" s="240"/>
      <c r="CL30" s="240"/>
      <c r="CM30" s="240"/>
      <c r="CN30" s="240"/>
      <c r="CO30" s="240"/>
      <c r="CP30" s="240"/>
      <c r="CQ30" s="240"/>
      <c r="CR30" s="240"/>
      <c r="CS30" s="240"/>
      <c r="CT30" s="240"/>
      <c r="CU30" s="240"/>
      <c r="CV30" s="240"/>
      <c r="CW30" s="240"/>
      <c r="CX30" s="240"/>
      <c r="CY30" s="240"/>
      <c r="CZ30" s="240"/>
      <c r="DA30" s="240"/>
      <c r="DB30" s="240"/>
      <c r="DC30" s="240"/>
      <c r="DD30" s="240"/>
      <c r="DE30" s="240"/>
      <c r="DF30" s="240"/>
      <c r="DG30" s="240"/>
      <c r="DH30" s="240"/>
      <c r="DI30" s="240"/>
      <c r="DJ30" s="240"/>
      <c r="DK30" s="240"/>
      <c r="DL30" s="240"/>
      <c r="DM30" s="240"/>
      <c r="DN30" s="240"/>
      <c r="DO30" s="240"/>
      <c r="DP30" s="240"/>
      <c r="DQ30" s="240"/>
      <c r="DR30" s="240"/>
      <c r="DS30" s="240"/>
      <c r="DT30" s="240"/>
      <c r="DU30" s="240"/>
      <c r="DV30" s="240"/>
      <c r="DW30" s="240"/>
      <c r="DX30" s="240"/>
      <c r="DY30" s="240"/>
      <c r="DZ30" s="240"/>
      <c r="EA30" s="240"/>
    </row>
    <row r="31" spans="1:131" ht="5.25" customHeight="1" thickBot="1">
      <c r="A31" s="224"/>
      <c r="B31" s="1241"/>
      <c r="C31" s="1242"/>
      <c r="D31" s="1242"/>
      <c r="E31" s="1242"/>
      <c r="F31" s="1242"/>
      <c r="G31" s="1242"/>
      <c r="H31" s="1242"/>
      <c r="I31" s="1242"/>
      <c r="J31" s="1242"/>
      <c r="K31" s="1242"/>
      <c r="L31" s="1242"/>
      <c r="M31" s="1242"/>
      <c r="N31" s="1242"/>
      <c r="O31" s="1243"/>
      <c r="P31" s="1477"/>
      <c r="Q31" s="1478"/>
      <c r="R31" s="1478"/>
      <c r="S31" s="1478"/>
      <c r="T31" s="1480"/>
      <c r="U31" s="1480"/>
      <c r="V31" s="1480"/>
      <c r="W31" s="1480"/>
      <c r="X31" s="1480"/>
      <c r="Y31" s="1480"/>
      <c r="Z31" s="1480"/>
      <c r="AA31" s="1480"/>
      <c r="AB31" s="1480"/>
      <c r="AC31" s="1480"/>
      <c r="AD31" s="1480"/>
      <c r="AE31" s="1480"/>
      <c r="AF31" s="1482"/>
      <c r="AG31" s="1482"/>
      <c r="AH31" s="1482"/>
      <c r="AI31" s="1482"/>
      <c r="AJ31" s="1482"/>
      <c r="AK31" s="1482"/>
      <c r="AL31" s="1484"/>
      <c r="AM31" s="1484"/>
      <c r="AN31" s="1484"/>
      <c r="AO31" s="1484"/>
      <c r="AP31" s="1484"/>
      <c r="AQ31" s="1484"/>
      <c r="AR31" s="1484"/>
      <c r="AS31" s="1484"/>
      <c r="AT31" s="1484"/>
      <c r="AU31" s="1484"/>
      <c r="AV31" s="1484"/>
      <c r="AW31" s="1484"/>
      <c r="AX31" s="1484"/>
      <c r="AY31" s="1486"/>
      <c r="AZ31" s="1486"/>
      <c r="BA31" s="1486"/>
      <c r="BB31" s="1488"/>
      <c r="BC31" s="1488"/>
      <c r="BD31" s="1488"/>
      <c r="BE31" s="1488"/>
      <c r="BF31" s="1488"/>
      <c r="BG31" s="1488"/>
      <c r="BH31" s="1488"/>
      <c r="BI31" s="1493"/>
      <c r="BJ31" s="1493"/>
      <c r="BK31" s="1493"/>
      <c r="BL31" s="1493"/>
      <c r="BM31" s="1493"/>
      <c r="BN31" s="1493"/>
      <c r="BO31" s="1493"/>
      <c r="BP31" s="1493"/>
      <c r="BQ31" s="1493"/>
      <c r="BR31" s="1493"/>
      <c r="BS31" s="1493"/>
      <c r="BT31" s="1493"/>
      <c r="BU31" s="1493"/>
      <c r="BV31" s="1493"/>
      <c r="BW31" s="1493"/>
      <c r="BX31" s="1493"/>
      <c r="BY31" s="1493"/>
      <c r="BZ31" s="1493"/>
      <c r="CA31" s="1493"/>
      <c r="CB31" s="1493"/>
      <c r="CC31" s="1493"/>
      <c r="CD31" s="1493"/>
      <c r="CE31" s="1494"/>
      <c r="CG31" s="240"/>
      <c r="CH31" s="240"/>
      <c r="CI31" s="240"/>
      <c r="CJ31" s="240"/>
      <c r="CK31" s="240"/>
      <c r="CL31" s="240"/>
      <c r="CM31" s="240"/>
      <c r="CN31" s="240"/>
      <c r="CO31" s="240"/>
      <c r="CP31" s="240"/>
      <c r="CQ31" s="240"/>
      <c r="CR31" s="240"/>
      <c r="CS31" s="240"/>
      <c r="CT31" s="240"/>
      <c r="CU31" s="240"/>
      <c r="CV31" s="240"/>
      <c r="CW31" s="240"/>
      <c r="CX31" s="240"/>
      <c r="CY31" s="240"/>
      <c r="CZ31" s="240"/>
      <c r="DA31" s="240"/>
      <c r="DB31" s="240"/>
      <c r="DC31" s="240"/>
      <c r="DD31" s="240"/>
      <c r="DE31" s="240"/>
      <c r="DF31" s="240"/>
      <c r="DG31" s="240"/>
      <c r="DH31" s="240"/>
      <c r="DI31" s="240"/>
      <c r="DJ31" s="240"/>
      <c r="DK31" s="240"/>
      <c r="DL31" s="240"/>
      <c r="DM31" s="240"/>
      <c r="DN31" s="240"/>
      <c r="DO31" s="240"/>
      <c r="DP31" s="240"/>
      <c r="DQ31" s="240"/>
      <c r="DR31" s="240"/>
      <c r="DS31" s="240"/>
      <c r="DT31" s="240"/>
      <c r="DU31" s="240"/>
      <c r="DV31" s="240"/>
      <c r="DW31" s="240"/>
      <c r="DX31" s="240"/>
      <c r="DY31" s="240"/>
      <c r="DZ31" s="240"/>
      <c r="EA31" s="240"/>
    </row>
    <row r="32" spans="1:131" ht="5.25" customHeight="1">
      <c r="A32" s="224"/>
      <c r="B32" s="248"/>
      <c r="C32" s="248"/>
      <c r="D32" s="248"/>
      <c r="E32" s="248"/>
      <c r="F32" s="249"/>
      <c r="G32" s="249"/>
      <c r="H32" s="249"/>
      <c r="I32" s="249"/>
      <c r="J32" s="249"/>
      <c r="K32" s="250"/>
      <c r="L32" s="250"/>
      <c r="M32" s="250"/>
      <c r="N32" s="250"/>
      <c r="O32" s="250"/>
      <c r="P32" s="251"/>
      <c r="Q32" s="251"/>
      <c r="R32" s="251"/>
      <c r="S32" s="251"/>
      <c r="T32" s="252"/>
      <c r="U32" s="252"/>
      <c r="V32" s="252"/>
      <c r="W32" s="252"/>
      <c r="X32" s="252"/>
      <c r="Y32" s="252"/>
      <c r="Z32" s="252"/>
      <c r="AA32" s="252"/>
      <c r="AB32" s="252"/>
      <c r="AC32" s="252"/>
      <c r="AD32" s="252"/>
      <c r="AE32" s="252"/>
      <c r="AF32" s="253"/>
      <c r="AG32" s="253"/>
      <c r="AH32" s="253"/>
      <c r="AI32" s="253"/>
      <c r="AJ32" s="253"/>
      <c r="AK32" s="253"/>
      <c r="AL32" s="254"/>
      <c r="AM32" s="254"/>
      <c r="AN32" s="254"/>
      <c r="AO32" s="254"/>
      <c r="AP32" s="254"/>
      <c r="AQ32" s="254"/>
      <c r="AR32" s="254"/>
      <c r="AS32" s="254"/>
      <c r="AT32" s="254"/>
      <c r="AU32" s="254"/>
      <c r="AV32" s="254"/>
      <c r="AW32" s="254"/>
      <c r="AX32" s="254"/>
      <c r="AY32" s="255"/>
      <c r="AZ32" s="255"/>
      <c r="BA32" s="255"/>
      <c r="BB32" s="255"/>
      <c r="BC32" s="255"/>
      <c r="BD32" s="255"/>
      <c r="BE32" s="255"/>
      <c r="BF32" s="255"/>
      <c r="BG32" s="255"/>
      <c r="BH32" s="255"/>
      <c r="BI32" s="256"/>
      <c r="BJ32" s="256"/>
      <c r="BK32" s="256"/>
      <c r="BL32" s="256"/>
      <c r="BM32" s="256"/>
      <c r="BN32" s="256"/>
      <c r="BO32" s="256"/>
      <c r="BP32" s="256"/>
      <c r="BQ32" s="256"/>
      <c r="BR32" s="256"/>
      <c r="BS32" s="256"/>
      <c r="BT32" s="256"/>
      <c r="BU32" s="256"/>
      <c r="BV32" s="256"/>
      <c r="BW32" s="256"/>
      <c r="BX32" s="256"/>
      <c r="BY32" s="256"/>
      <c r="BZ32" s="256"/>
      <c r="CA32" s="256"/>
      <c r="CB32" s="256"/>
      <c r="CC32" s="256"/>
      <c r="CD32" s="256"/>
      <c r="CE32" s="256"/>
      <c r="CG32" s="240"/>
      <c r="CH32" s="240"/>
      <c r="CI32" s="240"/>
      <c r="CJ32" s="240"/>
      <c r="CK32" s="240"/>
      <c r="CL32" s="240"/>
      <c r="CM32" s="240"/>
      <c r="CN32" s="240"/>
      <c r="CO32" s="240"/>
      <c r="CP32" s="240"/>
      <c r="CQ32" s="240"/>
      <c r="CR32" s="240"/>
      <c r="CS32" s="240"/>
      <c r="CT32" s="240"/>
      <c r="CU32" s="240"/>
      <c r="CV32" s="240"/>
      <c r="CW32" s="240"/>
      <c r="CX32" s="240"/>
      <c r="CY32" s="240"/>
      <c r="CZ32" s="240"/>
      <c r="DA32" s="240"/>
      <c r="DB32" s="240"/>
      <c r="DC32" s="240"/>
      <c r="DD32" s="240"/>
      <c r="DE32" s="240"/>
      <c r="DF32" s="240"/>
      <c r="DG32" s="240"/>
      <c r="DH32" s="240"/>
      <c r="DI32" s="240"/>
      <c r="DJ32" s="240"/>
      <c r="DK32" s="240"/>
      <c r="DL32" s="240"/>
      <c r="DM32" s="240"/>
      <c r="DN32" s="240"/>
      <c r="DO32" s="240"/>
      <c r="DP32" s="240"/>
      <c r="DQ32" s="240"/>
      <c r="DR32" s="240"/>
      <c r="DS32" s="240"/>
      <c r="DT32" s="240"/>
      <c r="DU32" s="240"/>
      <c r="DV32" s="240"/>
      <c r="DW32" s="240"/>
      <c r="DX32" s="240"/>
      <c r="DY32" s="240"/>
      <c r="DZ32" s="240"/>
      <c r="EA32" s="240"/>
    </row>
    <row r="33" spans="1:83" ht="5.0999999999999996" customHeight="1" thickBot="1">
      <c r="A33" s="224"/>
      <c r="B33" s="1265" t="s">
        <v>591</v>
      </c>
      <c r="C33" s="1265"/>
      <c r="D33" s="1265"/>
      <c r="E33" s="1265"/>
      <c r="F33" s="1265"/>
      <c r="G33" s="1265"/>
      <c r="H33" s="1265"/>
      <c r="I33" s="1265"/>
      <c r="J33" s="1265"/>
      <c r="K33" s="1265"/>
      <c r="L33" s="1265"/>
      <c r="M33" s="1265"/>
      <c r="N33" s="1265"/>
      <c r="O33" s="1265"/>
      <c r="P33" s="1265"/>
      <c r="Q33" s="1265"/>
      <c r="R33" s="1265"/>
      <c r="S33" s="1265"/>
      <c r="T33" s="1265"/>
      <c r="U33" s="1265"/>
      <c r="V33" s="1265"/>
      <c r="W33" s="1265"/>
      <c r="X33" s="1265"/>
      <c r="Y33" s="1265"/>
      <c r="Z33" s="1265"/>
      <c r="AA33" s="1265"/>
      <c r="AB33" s="1265"/>
      <c r="AC33" s="1265"/>
      <c r="AD33" s="1265"/>
      <c r="AE33" s="1265"/>
      <c r="AF33" s="1265"/>
      <c r="AG33" s="1265"/>
      <c r="AH33" s="1265"/>
      <c r="AI33" s="1265"/>
      <c r="AJ33" s="1265"/>
      <c r="AK33" s="1265"/>
      <c r="AL33" s="1265"/>
      <c r="AM33" s="1265"/>
      <c r="AN33" s="1265"/>
      <c r="AO33" s="1265"/>
      <c r="AP33" s="1265"/>
      <c r="AQ33" s="1265"/>
      <c r="AR33" s="1265"/>
      <c r="AS33" s="1265"/>
      <c r="AT33" s="224"/>
      <c r="AU33" s="224"/>
      <c r="AV33" s="224"/>
      <c r="AW33" s="224"/>
      <c r="AX33" s="224"/>
    </row>
    <row r="34" spans="1:83" ht="5.0999999999999996" customHeight="1">
      <c r="A34" s="224"/>
      <c r="B34" s="1265"/>
      <c r="C34" s="1265"/>
      <c r="D34" s="1265"/>
      <c r="E34" s="1265"/>
      <c r="F34" s="1265"/>
      <c r="G34" s="1265"/>
      <c r="H34" s="1265"/>
      <c r="I34" s="1265"/>
      <c r="J34" s="1265"/>
      <c r="K34" s="1265"/>
      <c r="L34" s="1265"/>
      <c r="M34" s="1265"/>
      <c r="N34" s="1265"/>
      <c r="O34" s="1265"/>
      <c r="P34" s="1265"/>
      <c r="Q34" s="1265"/>
      <c r="R34" s="1265"/>
      <c r="S34" s="1265"/>
      <c r="T34" s="1265"/>
      <c r="U34" s="1265"/>
      <c r="V34" s="1265"/>
      <c r="W34" s="1265"/>
      <c r="X34" s="1265"/>
      <c r="Y34" s="1265"/>
      <c r="Z34" s="1265"/>
      <c r="AA34" s="1265"/>
      <c r="AB34" s="1265"/>
      <c r="AC34" s="1265"/>
      <c r="AD34" s="1265"/>
      <c r="AE34" s="1265"/>
      <c r="AF34" s="1265"/>
      <c r="AG34" s="1265"/>
      <c r="AH34" s="1265"/>
      <c r="AI34" s="1265"/>
      <c r="AJ34" s="1265"/>
      <c r="AK34" s="1265"/>
      <c r="AL34" s="1265"/>
      <c r="AM34" s="1265"/>
      <c r="AN34" s="1265"/>
      <c r="AO34" s="1265"/>
      <c r="AP34" s="1265"/>
      <c r="AQ34" s="1265"/>
      <c r="AR34" s="1265"/>
      <c r="AS34" s="1265"/>
      <c r="AT34" s="224"/>
      <c r="AU34" s="224"/>
      <c r="AV34" s="224"/>
      <c r="AW34" s="224"/>
      <c r="AX34" s="224"/>
      <c r="BA34" s="1620" t="s">
        <v>587</v>
      </c>
      <c r="BB34" s="1621"/>
      <c r="BC34" s="1622"/>
      <c r="BD34" s="1390" t="s">
        <v>229</v>
      </c>
      <c r="BE34" s="1390"/>
      <c r="BF34" s="1390"/>
      <c r="BG34" s="1522" t="s">
        <v>230</v>
      </c>
      <c r="BH34" s="1390"/>
      <c r="BI34" s="1390"/>
      <c r="BJ34" s="1390"/>
      <c r="BK34" s="1390"/>
      <c r="BL34" s="1390"/>
      <c r="BM34" s="1390"/>
      <c r="BN34" s="1390"/>
      <c r="BO34" s="1390"/>
      <c r="BP34" s="1391"/>
      <c r="BQ34" s="1382" t="s">
        <v>231</v>
      </c>
      <c r="BR34" s="1383"/>
      <c r="BS34" s="1384"/>
      <c r="BT34" s="1576">
        <f>収入!$E$4</f>
        <v>0</v>
      </c>
      <c r="BU34" s="1577"/>
      <c r="BV34" s="1577"/>
      <c r="BW34" s="1577"/>
      <c r="BX34" s="1577"/>
      <c r="BY34" s="1577"/>
      <c r="BZ34" s="1577"/>
      <c r="CA34" s="1577"/>
      <c r="CB34" s="1577"/>
      <c r="CC34" s="1577"/>
      <c r="CD34" s="1577"/>
      <c r="CE34" s="1578" t="s">
        <v>232</v>
      </c>
    </row>
    <row r="35" spans="1:83" ht="4.5" customHeight="1">
      <c r="A35" s="224"/>
      <c r="B35" s="1265"/>
      <c r="C35" s="1265"/>
      <c r="D35" s="1265"/>
      <c r="E35" s="1265"/>
      <c r="F35" s="1265"/>
      <c r="G35" s="1265"/>
      <c r="H35" s="1265"/>
      <c r="I35" s="1265"/>
      <c r="J35" s="1265"/>
      <c r="K35" s="1265"/>
      <c r="L35" s="1265"/>
      <c r="M35" s="1265"/>
      <c r="N35" s="1265"/>
      <c r="O35" s="1265"/>
      <c r="P35" s="1265"/>
      <c r="Q35" s="1265"/>
      <c r="R35" s="1265"/>
      <c r="S35" s="1265"/>
      <c r="T35" s="1265"/>
      <c r="U35" s="1265"/>
      <c r="V35" s="1265"/>
      <c r="W35" s="1265"/>
      <c r="X35" s="1265"/>
      <c r="Y35" s="1265"/>
      <c r="Z35" s="1265"/>
      <c r="AA35" s="1265"/>
      <c r="AB35" s="1265"/>
      <c r="AC35" s="1265"/>
      <c r="AD35" s="1265"/>
      <c r="AE35" s="1265"/>
      <c r="AF35" s="1265"/>
      <c r="AG35" s="1265"/>
      <c r="AH35" s="1265"/>
      <c r="AI35" s="1265"/>
      <c r="AJ35" s="1265"/>
      <c r="AK35" s="1265"/>
      <c r="AL35" s="1265"/>
      <c r="AM35" s="1265"/>
      <c r="AN35" s="1265"/>
      <c r="AO35" s="1265"/>
      <c r="AP35" s="1265"/>
      <c r="AQ35" s="1265"/>
      <c r="AR35" s="1265"/>
      <c r="AS35" s="1265"/>
      <c r="AT35" s="224"/>
      <c r="AU35" s="224"/>
      <c r="AV35" s="224"/>
      <c r="AW35" s="224"/>
      <c r="AX35" s="224"/>
      <c r="AY35" s="224"/>
      <c r="AZ35" s="224"/>
      <c r="BA35" s="1623"/>
      <c r="BB35" s="1624"/>
      <c r="BC35" s="1625"/>
      <c r="BD35" s="1393"/>
      <c r="BE35" s="1393"/>
      <c r="BF35" s="1393"/>
      <c r="BG35" s="1523"/>
      <c r="BH35" s="1393"/>
      <c r="BI35" s="1393"/>
      <c r="BJ35" s="1393"/>
      <c r="BK35" s="1393"/>
      <c r="BL35" s="1393"/>
      <c r="BM35" s="1393"/>
      <c r="BN35" s="1393"/>
      <c r="BO35" s="1393"/>
      <c r="BP35" s="1394"/>
      <c r="BQ35" s="1359"/>
      <c r="BR35" s="1360"/>
      <c r="BS35" s="1361"/>
      <c r="BT35" s="1357"/>
      <c r="BU35" s="1357"/>
      <c r="BV35" s="1357"/>
      <c r="BW35" s="1357"/>
      <c r="BX35" s="1357"/>
      <c r="BY35" s="1357"/>
      <c r="BZ35" s="1357"/>
      <c r="CA35" s="1357"/>
      <c r="CB35" s="1357"/>
      <c r="CC35" s="1357"/>
      <c r="CD35" s="1357"/>
      <c r="CE35" s="1579"/>
    </row>
    <row r="36" spans="1:83" ht="4.5" customHeight="1" thickBot="1">
      <c r="A36" s="224"/>
      <c r="B36" s="1265"/>
      <c r="C36" s="1265"/>
      <c r="D36" s="1265"/>
      <c r="E36" s="1265"/>
      <c r="F36" s="1265"/>
      <c r="G36" s="1265"/>
      <c r="H36" s="1265"/>
      <c r="I36" s="1265"/>
      <c r="J36" s="1265"/>
      <c r="K36" s="1265"/>
      <c r="L36" s="1265"/>
      <c r="M36" s="1265"/>
      <c r="N36" s="1265"/>
      <c r="O36" s="1265"/>
      <c r="P36" s="1265"/>
      <c r="Q36" s="1265"/>
      <c r="R36" s="1265"/>
      <c r="S36" s="1265"/>
      <c r="T36" s="1265"/>
      <c r="U36" s="1265"/>
      <c r="V36" s="1265"/>
      <c r="W36" s="1265"/>
      <c r="X36" s="1265"/>
      <c r="Y36" s="1265"/>
      <c r="Z36" s="1265"/>
      <c r="AA36" s="1265"/>
      <c r="AB36" s="1265"/>
      <c r="AC36" s="1265"/>
      <c r="AD36" s="1265"/>
      <c r="AE36" s="1265"/>
      <c r="AF36" s="1265"/>
      <c r="AG36" s="1265"/>
      <c r="AH36" s="1265"/>
      <c r="AI36" s="1265"/>
      <c r="AJ36" s="1265"/>
      <c r="AK36" s="1265"/>
      <c r="AL36" s="1265"/>
      <c r="AM36" s="1265"/>
      <c r="AN36" s="1265"/>
      <c r="AO36" s="1265"/>
      <c r="AP36" s="1265"/>
      <c r="AQ36" s="1265"/>
      <c r="AR36" s="1265"/>
      <c r="AS36" s="1265"/>
      <c r="AT36" s="224"/>
      <c r="AU36" s="224"/>
      <c r="AV36" s="224"/>
      <c r="AW36" s="224"/>
      <c r="AX36" s="224"/>
      <c r="AY36" s="224"/>
      <c r="AZ36" s="224"/>
      <c r="BA36" s="1623"/>
      <c r="BB36" s="1624"/>
      <c r="BC36" s="1625"/>
      <c r="BD36" s="1393"/>
      <c r="BE36" s="1393"/>
      <c r="BF36" s="1393"/>
      <c r="BG36" s="1523"/>
      <c r="BH36" s="1393"/>
      <c r="BI36" s="1393"/>
      <c r="BJ36" s="1393"/>
      <c r="BK36" s="1393"/>
      <c r="BL36" s="1393"/>
      <c r="BM36" s="1393"/>
      <c r="BN36" s="1393"/>
      <c r="BO36" s="1393"/>
      <c r="BP36" s="1394"/>
      <c r="BQ36" s="1359"/>
      <c r="BR36" s="1360"/>
      <c r="BS36" s="1361"/>
      <c r="BT36" s="1357"/>
      <c r="BU36" s="1357"/>
      <c r="BV36" s="1357"/>
      <c r="BW36" s="1357"/>
      <c r="BX36" s="1357"/>
      <c r="BY36" s="1357"/>
      <c r="BZ36" s="1357"/>
      <c r="CA36" s="1357"/>
      <c r="CB36" s="1357"/>
      <c r="CC36" s="1357"/>
      <c r="CD36" s="1357"/>
      <c r="CE36" s="1579"/>
    </row>
    <row r="37" spans="1:83" ht="4.5" customHeight="1">
      <c r="A37" s="224"/>
      <c r="B37" s="1266" t="s">
        <v>503</v>
      </c>
      <c r="C37" s="1267"/>
      <c r="D37" s="1267"/>
      <c r="E37" s="1267"/>
      <c r="F37" s="1267"/>
      <c r="G37" s="1267"/>
      <c r="H37" s="1267"/>
      <c r="I37" s="257"/>
      <c r="J37" s="257"/>
      <c r="K37" s="1561" t="s">
        <v>227</v>
      </c>
      <c r="L37" s="1561"/>
      <c r="M37" s="1561"/>
      <c r="N37" s="1561"/>
      <c r="O37" s="1561"/>
      <c r="P37" s="1561"/>
      <c r="Q37" s="1561"/>
      <c r="R37" s="1561"/>
      <c r="S37" s="1561"/>
      <c r="T37" s="1561"/>
      <c r="U37" s="1561"/>
      <c r="V37" s="1561"/>
      <c r="W37" s="1561" t="s">
        <v>228</v>
      </c>
      <c r="X37" s="1561"/>
      <c r="Y37" s="1561"/>
      <c r="Z37" s="1561"/>
      <c r="AA37" s="1561"/>
      <c r="AB37" s="1561"/>
      <c r="AC37" s="1561"/>
      <c r="AD37" s="1561"/>
      <c r="AE37" s="1561" t="s">
        <v>227</v>
      </c>
      <c r="AF37" s="1561"/>
      <c r="AG37" s="1561"/>
      <c r="AH37" s="1561"/>
      <c r="AI37" s="1561"/>
      <c r="AJ37" s="1561"/>
      <c r="AK37" s="1561"/>
      <c r="AL37" s="1561"/>
      <c r="AM37" s="1561"/>
      <c r="AN37" s="1561"/>
      <c r="AO37" s="1561"/>
      <c r="AP37" s="1561"/>
      <c r="AQ37" s="1563" t="s">
        <v>228</v>
      </c>
      <c r="AR37" s="1564"/>
      <c r="AS37" s="1564"/>
      <c r="AT37" s="1564"/>
      <c r="AU37" s="1564"/>
      <c r="AV37" s="1564"/>
      <c r="AW37" s="1564"/>
      <c r="AX37" s="1565"/>
      <c r="BA37" s="1623"/>
      <c r="BB37" s="1624"/>
      <c r="BC37" s="1625"/>
      <c r="BD37" s="1393"/>
      <c r="BE37" s="1393"/>
      <c r="BF37" s="1393"/>
      <c r="BG37" s="1523"/>
      <c r="BH37" s="1393"/>
      <c r="BI37" s="1393"/>
      <c r="BJ37" s="1393"/>
      <c r="BK37" s="1393"/>
      <c r="BL37" s="1393"/>
      <c r="BM37" s="1393"/>
      <c r="BN37" s="1393"/>
      <c r="BO37" s="1393"/>
      <c r="BP37" s="1394"/>
      <c r="BQ37" s="1359"/>
      <c r="BR37" s="1360"/>
      <c r="BS37" s="1361"/>
      <c r="BT37" s="1357"/>
      <c r="BU37" s="1357"/>
      <c r="BV37" s="1357"/>
      <c r="BW37" s="1357"/>
      <c r="BX37" s="1357"/>
      <c r="BY37" s="1357"/>
      <c r="BZ37" s="1357"/>
      <c r="CA37" s="1357"/>
      <c r="CB37" s="1357"/>
      <c r="CC37" s="1357"/>
      <c r="CD37" s="1357"/>
      <c r="CE37" s="1579"/>
    </row>
    <row r="38" spans="1:83" ht="4.5" customHeight="1">
      <c r="A38" s="224"/>
      <c r="B38" s="1268"/>
      <c r="C38" s="1269"/>
      <c r="D38" s="1269"/>
      <c r="E38" s="1269"/>
      <c r="F38" s="1269"/>
      <c r="G38" s="1269"/>
      <c r="H38" s="1269"/>
      <c r="I38" s="258"/>
      <c r="J38" s="258"/>
      <c r="K38" s="1562"/>
      <c r="L38" s="1562"/>
      <c r="M38" s="1562"/>
      <c r="N38" s="1562"/>
      <c r="O38" s="1562"/>
      <c r="P38" s="1562"/>
      <c r="Q38" s="1562"/>
      <c r="R38" s="1562"/>
      <c r="S38" s="1562"/>
      <c r="T38" s="1562"/>
      <c r="U38" s="1562"/>
      <c r="V38" s="1562"/>
      <c r="W38" s="1562"/>
      <c r="X38" s="1562"/>
      <c r="Y38" s="1562"/>
      <c r="Z38" s="1562"/>
      <c r="AA38" s="1562"/>
      <c r="AB38" s="1562"/>
      <c r="AC38" s="1562"/>
      <c r="AD38" s="1562"/>
      <c r="AE38" s="1562"/>
      <c r="AF38" s="1562"/>
      <c r="AG38" s="1562"/>
      <c r="AH38" s="1562"/>
      <c r="AI38" s="1562"/>
      <c r="AJ38" s="1562"/>
      <c r="AK38" s="1562"/>
      <c r="AL38" s="1562"/>
      <c r="AM38" s="1562"/>
      <c r="AN38" s="1562"/>
      <c r="AO38" s="1562"/>
      <c r="AP38" s="1562"/>
      <c r="AQ38" s="1279"/>
      <c r="AR38" s="1280"/>
      <c r="AS38" s="1280"/>
      <c r="AT38" s="1280"/>
      <c r="AU38" s="1280"/>
      <c r="AV38" s="1280"/>
      <c r="AW38" s="1280"/>
      <c r="AX38" s="1566"/>
      <c r="BA38" s="1623"/>
      <c r="BB38" s="1624"/>
      <c r="BC38" s="1625"/>
      <c r="BD38" s="1393"/>
      <c r="BE38" s="1393"/>
      <c r="BF38" s="1393"/>
      <c r="BG38" s="1524"/>
      <c r="BH38" s="1438"/>
      <c r="BI38" s="1438"/>
      <c r="BJ38" s="1438"/>
      <c r="BK38" s="1438"/>
      <c r="BL38" s="1438"/>
      <c r="BM38" s="1438"/>
      <c r="BN38" s="1438"/>
      <c r="BO38" s="1438"/>
      <c r="BP38" s="1525"/>
      <c r="BQ38" s="1359"/>
      <c r="BR38" s="1360"/>
      <c r="BS38" s="1361"/>
      <c r="BT38" s="1357"/>
      <c r="BU38" s="1357"/>
      <c r="BV38" s="1357"/>
      <c r="BW38" s="1357"/>
      <c r="BX38" s="1357"/>
      <c r="BY38" s="1357"/>
      <c r="BZ38" s="1357"/>
      <c r="CA38" s="1357"/>
      <c r="CB38" s="1357"/>
      <c r="CC38" s="1357"/>
      <c r="CD38" s="1357"/>
      <c r="CE38" s="1579"/>
    </row>
    <row r="39" spans="1:83" ht="4.5" customHeight="1">
      <c r="A39" s="224"/>
      <c r="B39" s="1268"/>
      <c r="C39" s="1269"/>
      <c r="D39" s="1269"/>
      <c r="E39" s="1269"/>
      <c r="F39" s="1269"/>
      <c r="G39" s="1269"/>
      <c r="H39" s="1269"/>
      <c r="I39" s="258"/>
      <c r="J39" s="258"/>
      <c r="K39" s="1562"/>
      <c r="L39" s="1562"/>
      <c r="M39" s="1562"/>
      <c r="N39" s="1562"/>
      <c r="O39" s="1562"/>
      <c r="P39" s="1562"/>
      <c r="Q39" s="1562"/>
      <c r="R39" s="1562"/>
      <c r="S39" s="1562"/>
      <c r="T39" s="1562"/>
      <c r="U39" s="1562"/>
      <c r="V39" s="1562"/>
      <c r="W39" s="1562"/>
      <c r="X39" s="1562"/>
      <c r="Y39" s="1562"/>
      <c r="Z39" s="1562"/>
      <c r="AA39" s="1562"/>
      <c r="AB39" s="1562"/>
      <c r="AC39" s="1562"/>
      <c r="AD39" s="1562"/>
      <c r="AE39" s="1562"/>
      <c r="AF39" s="1562"/>
      <c r="AG39" s="1562"/>
      <c r="AH39" s="1562"/>
      <c r="AI39" s="1562"/>
      <c r="AJ39" s="1562"/>
      <c r="AK39" s="1562"/>
      <c r="AL39" s="1562"/>
      <c r="AM39" s="1562"/>
      <c r="AN39" s="1562"/>
      <c r="AO39" s="1562"/>
      <c r="AP39" s="1562"/>
      <c r="AQ39" s="1282"/>
      <c r="AR39" s="1283"/>
      <c r="AS39" s="1283"/>
      <c r="AT39" s="1283"/>
      <c r="AU39" s="1283"/>
      <c r="AV39" s="1283"/>
      <c r="AW39" s="1283"/>
      <c r="AX39" s="1567"/>
      <c r="BA39" s="1623"/>
      <c r="BB39" s="1624"/>
      <c r="BC39" s="1625"/>
      <c r="BD39" s="1393" t="s">
        <v>235</v>
      </c>
      <c r="BE39" s="1393"/>
      <c r="BF39" s="1393"/>
      <c r="BG39" s="1568" t="s">
        <v>236</v>
      </c>
      <c r="BH39" s="1569"/>
      <c r="BI39" s="1569"/>
      <c r="BJ39" s="1569"/>
      <c r="BK39" s="1569"/>
      <c r="BL39" s="1569"/>
      <c r="BM39" s="1569"/>
      <c r="BN39" s="1569"/>
      <c r="BO39" s="1569"/>
      <c r="BP39" s="1570"/>
      <c r="BQ39" s="1359" t="s">
        <v>237</v>
      </c>
      <c r="BR39" s="1360"/>
      <c r="BS39" s="1361"/>
      <c r="BT39" s="1553">
        <f>収入!$E$5</f>
        <v>0</v>
      </c>
      <c r="BU39" s="1554"/>
      <c r="BV39" s="1554"/>
      <c r="BW39" s="1554"/>
      <c r="BX39" s="1554"/>
      <c r="BY39" s="1554"/>
      <c r="BZ39" s="1554"/>
      <c r="CA39" s="1554"/>
      <c r="CB39" s="1554"/>
      <c r="CC39" s="1554"/>
      <c r="CD39" s="1554"/>
      <c r="CE39" s="1355"/>
    </row>
    <row r="40" spans="1:83" ht="4.5" customHeight="1">
      <c r="A40" s="224"/>
      <c r="B40" s="1268"/>
      <c r="C40" s="1269"/>
      <c r="D40" s="1269"/>
      <c r="E40" s="1269"/>
      <c r="F40" s="1269"/>
      <c r="G40" s="1269"/>
      <c r="H40" s="1269"/>
      <c r="I40" s="258"/>
      <c r="J40" s="258"/>
      <c r="K40" s="1311" t="str">
        <f>控除!$A$4&amp;""</f>
        <v/>
      </c>
      <c r="L40" s="1312"/>
      <c r="M40" s="1312"/>
      <c r="N40" s="1312"/>
      <c r="O40" s="1312"/>
      <c r="P40" s="1312"/>
      <c r="Q40" s="1312"/>
      <c r="R40" s="1312"/>
      <c r="S40" s="1312"/>
      <c r="T40" s="1312"/>
      <c r="U40" s="1312"/>
      <c r="V40" s="1313"/>
      <c r="W40" s="1516">
        <f>控除!$I$4</f>
        <v>0</v>
      </c>
      <c r="X40" s="1517"/>
      <c r="Y40" s="1517"/>
      <c r="Z40" s="1517"/>
      <c r="AA40" s="1517"/>
      <c r="AB40" s="1517"/>
      <c r="AC40" s="1517"/>
      <c r="AD40" s="1513" t="s">
        <v>233</v>
      </c>
      <c r="AE40" s="1311" t="str">
        <f>控除!$A$7&amp;""</f>
        <v/>
      </c>
      <c r="AF40" s="1312"/>
      <c r="AG40" s="1312"/>
      <c r="AH40" s="1312"/>
      <c r="AI40" s="1312"/>
      <c r="AJ40" s="1312"/>
      <c r="AK40" s="1312"/>
      <c r="AL40" s="1312"/>
      <c r="AM40" s="1312"/>
      <c r="AN40" s="1312"/>
      <c r="AO40" s="1312"/>
      <c r="AP40" s="1313"/>
      <c r="AQ40" s="1516">
        <f>控除!$I$7</f>
        <v>0</v>
      </c>
      <c r="AR40" s="1517"/>
      <c r="AS40" s="1517"/>
      <c r="AT40" s="1517"/>
      <c r="AU40" s="1517"/>
      <c r="AV40" s="1517"/>
      <c r="AW40" s="1517"/>
      <c r="AX40" s="1520" t="s">
        <v>233</v>
      </c>
      <c r="BA40" s="1623"/>
      <c r="BB40" s="1624"/>
      <c r="BC40" s="1625"/>
      <c r="BD40" s="1393"/>
      <c r="BE40" s="1393"/>
      <c r="BF40" s="1393"/>
      <c r="BG40" s="1568"/>
      <c r="BH40" s="1569"/>
      <c r="BI40" s="1569"/>
      <c r="BJ40" s="1569"/>
      <c r="BK40" s="1569"/>
      <c r="BL40" s="1569"/>
      <c r="BM40" s="1569"/>
      <c r="BN40" s="1569"/>
      <c r="BO40" s="1569"/>
      <c r="BP40" s="1570"/>
      <c r="BQ40" s="1359"/>
      <c r="BR40" s="1360"/>
      <c r="BS40" s="1361"/>
      <c r="BT40" s="1554"/>
      <c r="BU40" s="1554"/>
      <c r="BV40" s="1554"/>
      <c r="BW40" s="1554"/>
      <c r="BX40" s="1554"/>
      <c r="BY40" s="1554"/>
      <c r="BZ40" s="1554"/>
      <c r="CA40" s="1554"/>
      <c r="CB40" s="1554"/>
      <c r="CC40" s="1554"/>
      <c r="CD40" s="1554"/>
      <c r="CE40" s="1355"/>
    </row>
    <row r="41" spans="1:83" ht="4.5" customHeight="1">
      <c r="A41" s="224"/>
      <c r="B41" s="1320" t="s">
        <v>234</v>
      </c>
      <c r="C41" s="1280"/>
      <c r="D41" s="1280"/>
      <c r="E41" s="1280"/>
      <c r="F41" s="1280"/>
      <c r="G41" s="1280"/>
      <c r="H41" s="1280"/>
      <c r="I41" s="1280"/>
      <c r="J41" s="1280"/>
      <c r="K41" s="1314"/>
      <c r="L41" s="1315"/>
      <c r="M41" s="1315"/>
      <c r="N41" s="1315"/>
      <c r="O41" s="1315"/>
      <c r="P41" s="1315"/>
      <c r="Q41" s="1315"/>
      <c r="R41" s="1315"/>
      <c r="S41" s="1315"/>
      <c r="T41" s="1315"/>
      <c r="U41" s="1315"/>
      <c r="V41" s="1316"/>
      <c r="W41" s="1518"/>
      <c r="X41" s="1519"/>
      <c r="Y41" s="1519"/>
      <c r="Z41" s="1519"/>
      <c r="AA41" s="1519"/>
      <c r="AB41" s="1519"/>
      <c r="AC41" s="1519"/>
      <c r="AD41" s="1514"/>
      <c r="AE41" s="1314"/>
      <c r="AF41" s="1315"/>
      <c r="AG41" s="1315"/>
      <c r="AH41" s="1315"/>
      <c r="AI41" s="1315"/>
      <c r="AJ41" s="1315"/>
      <c r="AK41" s="1315"/>
      <c r="AL41" s="1315"/>
      <c r="AM41" s="1315"/>
      <c r="AN41" s="1315"/>
      <c r="AO41" s="1315"/>
      <c r="AP41" s="1316"/>
      <c r="AQ41" s="1518"/>
      <c r="AR41" s="1519"/>
      <c r="AS41" s="1519"/>
      <c r="AT41" s="1519"/>
      <c r="AU41" s="1519"/>
      <c r="AV41" s="1519"/>
      <c r="AW41" s="1519"/>
      <c r="AX41" s="1521"/>
      <c r="BA41" s="1623"/>
      <c r="BB41" s="1624"/>
      <c r="BC41" s="1625"/>
      <c r="BD41" s="1393"/>
      <c r="BE41" s="1393"/>
      <c r="BF41" s="1393"/>
      <c r="BG41" s="1568"/>
      <c r="BH41" s="1569"/>
      <c r="BI41" s="1569"/>
      <c r="BJ41" s="1569"/>
      <c r="BK41" s="1569"/>
      <c r="BL41" s="1569"/>
      <c r="BM41" s="1569"/>
      <c r="BN41" s="1569"/>
      <c r="BO41" s="1569"/>
      <c r="BP41" s="1570"/>
      <c r="BQ41" s="1359"/>
      <c r="BR41" s="1360"/>
      <c r="BS41" s="1361"/>
      <c r="BT41" s="1554"/>
      <c r="BU41" s="1554"/>
      <c r="BV41" s="1554"/>
      <c r="BW41" s="1554"/>
      <c r="BX41" s="1554"/>
      <c r="BY41" s="1554"/>
      <c r="BZ41" s="1554"/>
      <c r="CA41" s="1554"/>
      <c r="CB41" s="1554"/>
      <c r="CC41" s="1554"/>
      <c r="CD41" s="1554"/>
      <c r="CE41" s="1355"/>
    </row>
    <row r="42" spans="1:83" ht="4.5" customHeight="1">
      <c r="A42" s="224"/>
      <c r="B42" s="1320"/>
      <c r="C42" s="1280"/>
      <c r="D42" s="1280"/>
      <c r="E42" s="1280"/>
      <c r="F42" s="1280"/>
      <c r="G42" s="1280"/>
      <c r="H42" s="1280"/>
      <c r="I42" s="1280"/>
      <c r="J42" s="1280"/>
      <c r="K42" s="1314"/>
      <c r="L42" s="1315"/>
      <c r="M42" s="1315"/>
      <c r="N42" s="1315"/>
      <c r="O42" s="1315"/>
      <c r="P42" s="1315"/>
      <c r="Q42" s="1315"/>
      <c r="R42" s="1315"/>
      <c r="S42" s="1315"/>
      <c r="T42" s="1315"/>
      <c r="U42" s="1315"/>
      <c r="V42" s="1316"/>
      <c r="W42" s="1526"/>
      <c r="X42" s="1527"/>
      <c r="Y42" s="1527"/>
      <c r="Z42" s="1527"/>
      <c r="AA42" s="1527"/>
      <c r="AB42" s="1527"/>
      <c r="AC42" s="1527"/>
      <c r="AD42" s="1515"/>
      <c r="AE42" s="1317"/>
      <c r="AF42" s="1318"/>
      <c r="AG42" s="1318"/>
      <c r="AH42" s="1318"/>
      <c r="AI42" s="1318"/>
      <c r="AJ42" s="1318"/>
      <c r="AK42" s="1318"/>
      <c r="AL42" s="1318"/>
      <c r="AM42" s="1318"/>
      <c r="AN42" s="1318"/>
      <c r="AO42" s="1318"/>
      <c r="AP42" s="1319"/>
      <c r="AQ42" s="1518"/>
      <c r="AR42" s="1519"/>
      <c r="AS42" s="1519"/>
      <c r="AT42" s="1519"/>
      <c r="AU42" s="1519"/>
      <c r="AV42" s="1519"/>
      <c r="AW42" s="1519"/>
      <c r="AX42" s="1521"/>
      <c r="BA42" s="1623"/>
      <c r="BB42" s="1624"/>
      <c r="BC42" s="1625"/>
      <c r="BD42" s="1393"/>
      <c r="BE42" s="1393"/>
      <c r="BF42" s="1393"/>
      <c r="BG42" s="1568"/>
      <c r="BH42" s="1569"/>
      <c r="BI42" s="1569"/>
      <c r="BJ42" s="1569"/>
      <c r="BK42" s="1569"/>
      <c r="BL42" s="1569"/>
      <c r="BM42" s="1569"/>
      <c r="BN42" s="1569"/>
      <c r="BO42" s="1569"/>
      <c r="BP42" s="1570"/>
      <c r="BQ42" s="1359"/>
      <c r="BR42" s="1360"/>
      <c r="BS42" s="1361"/>
      <c r="BT42" s="1554"/>
      <c r="BU42" s="1554"/>
      <c r="BV42" s="1554"/>
      <c r="BW42" s="1554"/>
      <c r="BX42" s="1554"/>
      <c r="BY42" s="1554"/>
      <c r="BZ42" s="1554"/>
      <c r="CA42" s="1554"/>
      <c r="CB42" s="1554"/>
      <c r="CC42" s="1554"/>
      <c r="CD42" s="1554"/>
      <c r="CE42" s="1355"/>
    </row>
    <row r="43" spans="1:83" ht="4.5" customHeight="1">
      <c r="A43" s="224"/>
      <c r="B43" s="1320"/>
      <c r="C43" s="1280"/>
      <c r="D43" s="1280"/>
      <c r="E43" s="1280"/>
      <c r="F43" s="1280"/>
      <c r="G43" s="1280"/>
      <c r="H43" s="1280"/>
      <c r="I43" s="1280"/>
      <c r="J43" s="1280"/>
      <c r="K43" s="1311" t="str">
        <f>控除!$A$5&amp;""</f>
        <v/>
      </c>
      <c r="L43" s="1312"/>
      <c r="M43" s="1312"/>
      <c r="N43" s="1312"/>
      <c r="O43" s="1312"/>
      <c r="P43" s="1312"/>
      <c r="Q43" s="1312"/>
      <c r="R43" s="1312"/>
      <c r="S43" s="1312"/>
      <c r="T43" s="1312"/>
      <c r="U43" s="1312"/>
      <c r="V43" s="1313"/>
      <c r="W43" s="1516">
        <f>控除!$I$5</f>
        <v>0</v>
      </c>
      <c r="X43" s="1517"/>
      <c r="Y43" s="1517"/>
      <c r="Z43" s="1517"/>
      <c r="AA43" s="1517"/>
      <c r="AB43" s="1517"/>
      <c r="AC43" s="1517"/>
      <c r="AD43" s="1528"/>
      <c r="AE43" s="1311" t="str">
        <f>控除!$A$8&amp;""</f>
        <v/>
      </c>
      <c r="AF43" s="1312"/>
      <c r="AG43" s="1312"/>
      <c r="AH43" s="1312"/>
      <c r="AI43" s="1312"/>
      <c r="AJ43" s="1312"/>
      <c r="AK43" s="1312"/>
      <c r="AL43" s="1312"/>
      <c r="AM43" s="1312"/>
      <c r="AN43" s="1312"/>
      <c r="AO43" s="1312"/>
      <c r="AP43" s="1313"/>
      <c r="AQ43" s="1516">
        <f>控除!$I$8</f>
        <v>0</v>
      </c>
      <c r="AR43" s="1517"/>
      <c r="AS43" s="1517"/>
      <c r="AT43" s="1517"/>
      <c r="AU43" s="1517"/>
      <c r="AV43" s="1517"/>
      <c r="AW43" s="1517"/>
      <c r="AX43" s="1548"/>
      <c r="BA43" s="1623"/>
      <c r="BB43" s="1624"/>
      <c r="BC43" s="1625"/>
      <c r="BD43" s="1572" t="s">
        <v>239</v>
      </c>
      <c r="BE43" s="1573"/>
      <c r="BF43" s="1574"/>
      <c r="BG43" s="1574"/>
      <c r="BH43" s="1574"/>
      <c r="BI43" s="1574"/>
      <c r="BJ43" s="1574"/>
      <c r="BK43" s="1574"/>
      <c r="BL43" s="1574"/>
      <c r="BM43" s="1574"/>
      <c r="BN43" s="1574"/>
      <c r="BO43" s="1574"/>
      <c r="BP43" s="1575"/>
      <c r="BQ43" s="1359" t="s">
        <v>240</v>
      </c>
      <c r="BR43" s="1360"/>
      <c r="BS43" s="1361"/>
      <c r="BT43" s="1536">
        <f>収入!$E$6</f>
        <v>0</v>
      </c>
      <c r="BU43" s="1357"/>
      <c r="BV43" s="1357"/>
      <c r="BW43" s="1357"/>
      <c r="BX43" s="1357"/>
      <c r="BY43" s="1357"/>
      <c r="BZ43" s="1357"/>
      <c r="CA43" s="1357"/>
      <c r="CB43" s="1357"/>
      <c r="CC43" s="1357"/>
      <c r="CD43" s="1357"/>
      <c r="CE43" s="1355"/>
    </row>
    <row r="44" spans="1:83" ht="4.5" customHeight="1">
      <c r="A44" s="224"/>
      <c r="B44" s="1320"/>
      <c r="C44" s="1280"/>
      <c r="D44" s="1280"/>
      <c r="E44" s="1280"/>
      <c r="F44" s="1280"/>
      <c r="G44" s="1280"/>
      <c r="H44" s="1280"/>
      <c r="I44" s="1280"/>
      <c r="J44" s="1280"/>
      <c r="K44" s="1314"/>
      <c r="L44" s="1315"/>
      <c r="M44" s="1315"/>
      <c r="N44" s="1315"/>
      <c r="O44" s="1315"/>
      <c r="P44" s="1315"/>
      <c r="Q44" s="1315"/>
      <c r="R44" s="1315"/>
      <c r="S44" s="1315"/>
      <c r="T44" s="1315"/>
      <c r="U44" s="1315"/>
      <c r="V44" s="1316"/>
      <c r="W44" s="1518"/>
      <c r="X44" s="1519"/>
      <c r="Y44" s="1519"/>
      <c r="Z44" s="1519"/>
      <c r="AA44" s="1519"/>
      <c r="AB44" s="1519"/>
      <c r="AC44" s="1519"/>
      <c r="AD44" s="1529"/>
      <c r="AE44" s="1314"/>
      <c r="AF44" s="1315"/>
      <c r="AG44" s="1315"/>
      <c r="AH44" s="1315"/>
      <c r="AI44" s="1315"/>
      <c r="AJ44" s="1315"/>
      <c r="AK44" s="1315"/>
      <c r="AL44" s="1315"/>
      <c r="AM44" s="1315"/>
      <c r="AN44" s="1315"/>
      <c r="AO44" s="1315"/>
      <c r="AP44" s="1316"/>
      <c r="AQ44" s="1518"/>
      <c r="AR44" s="1519"/>
      <c r="AS44" s="1519"/>
      <c r="AT44" s="1519"/>
      <c r="AU44" s="1519"/>
      <c r="AV44" s="1519"/>
      <c r="AW44" s="1519"/>
      <c r="AX44" s="1549"/>
      <c r="BA44" s="1623"/>
      <c r="BB44" s="1624"/>
      <c r="BC44" s="1625"/>
      <c r="BD44" s="1572"/>
      <c r="BE44" s="1573"/>
      <c r="BF44" s="1574"/>
      <c r="BG44" s="1574"/>
      <c r="BH44" s="1574"/>
      <c r="BI44" s="1574"/>
      <c r="BJ44" s="1574"/>
      <c r="BK44" s="1574"/>
      <c r="BL44" s="1574"/>
      <c r="BM44" s="1574"/>
      <c r="BN44" s="1574"/>
      <c r="BO44" s="1574"/>
      <c r="BP44" s="1575"/>
      <c r="BQ44" s="1359"/>
      <c r="BR44" s="1360"/>
      <c r="BS44" s="1361"/>
      <c r="BT44" s="1357"/>
      <c r="BU44" s="1357"/>
      <c r="BV44" s="1357"/>
      <c r="BW44" s="1357"/>
      <c r="BX44" s="1357"/>
      <c r="BY44" s="1357"/>
      <c r="BZ44" s="1357"/>
      <c r="CA44" s="1357"/>
      <c r="CB44" s="1357"/>
      <c r="CC44" s="1357"/>
      <c r="CD44" s="1357"/>
      <c r="CE44" s="1355"/>
    </row>
    <row r="45" spans="1:83" ht="4.5" customHeight="1">
      <c r="A45" s="224"/>
      <c r="B45" s="1320"/>
      <c r="C45" s="1280"/>
      <c r="D45" s="1280"/>
      <c r="E45" s="1280"/>
      <c r="F45" s="1280"/>
      <c r="G45" s="1280"/>
      <c r="H45" s="1280"/>
      <c r="I45" s="1280"/>
      <c r="J45" s="1280"/>
      <c r="K45" s="1317"/>
      <c r="L45" s="1318"/>
      <c r="M45" s="1318"/>
      <c r="N45" s="1318"/>
      <c r="O45" s="1318"/>
      <c r="P45" s="1318"/>
      <c r="Q45" s="1318"/>
      <c r="R45" s="1318"/>
      <c r="S45" s="1318"/>
      <c r="T45" s="1318"/>
      <c r="U45" s="1318"/>
      <c r="V45" s="1319"/>
      <c r="W45" s="1526"/>
      <c r="X45" s="1527"/>
      <c r="Y45" s="1527"/>
      <c r="Z45" s="1527"/>
      <c r="AA45" s="1527"/>
      <c r="AB45" s="1527"/>
      <c r="AC45" s="1527"/>
      <c r="AD45" s="1530"/>
      <c r="AE45" s="1317"/>
      <c r="AF45" s="1318"/>
      <c r="AG45" s="1318"/>
      <c r="AH45" s="1318"/>
      <c r="AI45" s="1318"/>
      <c r="AJ45" s="1318"/>
      <c r="AK45" s="1318"/>
      <c r="AL45" s="1318"/>
      <c r="AM45" s="1318"/>
      <c r="AN45" s="1318"/>
      <c r="AO45" s="1318"/>
      <c r="AP45" s="1319"/>
      <c r="AQ45" s="1518"/>
      <c r="AR45" s="1519"/>
      <c r="AS45" s="1519"/>
      <c r="AT45" s="1519"/>
      <c r="AU45" s="1519"/>
      <c r="AV45" s="1519"/>
      <c r="AW45" s="1519"/>
      <c r="AX45" s="1549"/>
      <c r="BA45" s="1623"/>
      <c r="BB45" s="1624"/>
      <c r="BC45" s="1625"/>
      <c r="BD45" s="1572"/>
      <c r="BE45" s="1573"/>
      <c r="BF45" s="1574"/>
      <c r="BG45" s="1574"/>
      <c r="BH45" s="1574"/>
      <c r="BI45" s="1574"/>
      <c r="BJ45" s="1574"/>
      <c r="BK45" s="1574"/>
      <c r="BL45" s="1574"/>
      <c r="BM45" s="1574"/>
      <c r="BN45" s="1574"/>
      <c r="BO45" s="1574"/>
      <c r="BP45" s="1575"/>
      <c r="BQ45" s="1359"/>
      <c r="BR45" s="1360"/>
      <c r="BS45" s="1361"/>
      <c r="BT45" s="1357"/>
      <c r="BU45" s="1357"/>
      <c r="BV45" s="1357"/>
      <c r="BW45" s="1357"/>
      <c r="BX45" s="1357"/>
      <c r="BY45" s="1357"/>
      <c r="BZ45" s="1357"/>
      <c r="CA45" s="1357"/>
      <c r="CB45" s="1357"/>
      <c r="CC45" s="1357"/>
      <c r="CD45" s="1357"/>
      <c r="CE45" s="1355"/>
    </row>
    <row r="46" spans="1:83" ht="4.5" customHeight="1">
      <c r="A46" s="224"/>
      <c r="B46" s="1306" t="s">
        <v>238</v>
      </c>
      <c r="C46" s="1246"/>
      <c r="D46" s="1246"/>
      <c r="E46" s="1246"/>
      <c r="F46" s="1246"/>
      <c r="G46" s="1246"/>
      <c r="H46" s="1246"/>
      <c r="I46" s="1246"/>
      <c r="J46" s="1307"/>
      <c r="K46" s="1311" t="str">
        <f>控除!$A$6&amp;""</f>
        <v/>
      </c>
      <c r="L46" s="1312"/>
      <c r="M46" s="1312"/>
      <c r="N46" s="1312"/>
      <c r="O46" s="1312"/>
      <c r="P46" s="1312"/>
      <c r="Q46" s="1312"/>
      <c r="R46" s="1312"/>
      <c r="S46" s="1312"/>
      <c r="T46" s="1312"/>
      <c r="U46" s="1312"/>
      <c r="V46" s="1313"/>
      <c r="W46" s="1516">
        <f>控除!$I$6</f>
        <v>0</v>
      </c>
      <c r="X46" s="1517"/>
      <c r="Y46" s="1517"/>
      <c r="Z46" s="1517"/>
      <c r="AA46" s="1517"/>
      <c r="AB46" s="1517"/>
      <c r="AC46" s="1517"/>
      <c r="AD46" s="1528"/>
      <c r="AE46" s="1311" t="str">
        <f>控除!$A$9&amp;""</f>
        <v/>
      </c>
      <c r="AF46" s="1312"/>
      <c r="AG46" s="1312"/>
      <c r="AH46" s="1312"/>
      <c r="AI46" s="1312"/>
      <c r="AJ46" s="1312"/>
      <c r="AK46" s="1312"/>
      <c r="AL46" s="1312"/>
      <c r="AM46" s="1312"/>
      <c r="AN46" s="1312"/>
      <c r="AO46" s="1312"/>
      <c r="AP46" s="1313"/>
      <c r="AQ46" s="1516">
        <f>控除!$I$9</f>
        <v>0</v>
      </c>
      <c r="AR46" s="1517"/>
      <c r="AS46" s="1517"/>
      <c r="AT46" s="1517"/>
      <c r="AU46" s="1517"/>
      <c r="AV46" s="1517"/>
      <c r="AW46" s="1517"/>
      <c r="AX46" s="1548"/>
      <c r="BA46" s="1623"/>
      <c r="BB46" s="1624"/>
      <c r="BC46" s="1625"/>
      <c r="BD46" s="1572"/>
      <c r="BE46" s="1573"/>
      <c r="BF46" s="1574"/>
      <c r="BG46" s="1574"/>
      <c r="BH46" s="1574"/>
      <c r="BI46" s="1574"/>
      <c r="BJ46" s="1574"/>
      <c r="BK46" s="1574"/>
      <c r="BL46" s="1574"/>
      <c r="BM46" s="1574"/>
      <c r="BN46" s="1574"/>
      <c r="BO46" s="1574"/>
      <c r="BP46" s="1575"/>
      <c r="BQ46" s="1359"/>
      <c r="BR46" s="1360"/>
      <c r="BS46" s="1361"/>
      <c r="BT46" s="1357"/>
      <c r="BU46" s="1357"/>
      <c r="BV46" s="1357"/>
      <c r="BW46" s="1357"/>
      <c r="BX46" s="1357"/>
      <c r="BY46" s="1357"/>
      <c r="BZ46" s="1357"/>
      <c r="CA46" s="1357"/>
      <c r="CB46" s="1357"/>
      <c r="CC46" s="1357"/>
      <c r="CD46" s="1357"/>
      <c r="CE46" s="1355"/>
    </row>
    <row r="47" spans="1:83" ht="4.5" customHeight="1">
      <c r="A47" s="224"/>
      <c r="B47" s="1306"/>
      <c r="C47" s="1246"/>
      <c r="D47" s="1246"/>
      <c r="E47" s="1246"/>
      <c r="F47" s="1246"/>
      <c r="G47" s="1246"/>
      <c r="H47" s="1246"/>
      <c r="I47" s="1246"/>
      <c r="J47" s="1307"/>
      <c r="K47" s="1314"/>
      <c r="L47" s="1315"/>
      <c r="M47" s="1315"/>
      <c r="N47" s="1315"/>
      <c r="O47" s="1315"/>
      <c r="P47" s="1315"/>
      <c r="Q47" s="1315"/>
      <c r="R47" s="1315"/>
      <c r="S47" s="1315"/>
      <c r="T47" s="1315"/>
      <c r="U47" s="1315"/>
      <c r="V47" s="1316"/>
      <c r="W47" s="1518"/>
      <c r="X47" s="1519"/>
      <c r="Y47" s="1519"/>
      <c r="Z47" s="1519"/>
      <c r="AA47" s="1519"/>
      <c r="AB47" s="1519"/>
      <c r="AC47" s="1519"/>
      <c r="AD47" s="1529"/>
      <c r="AE47" s="1314"/>
      <c r="AF47" s="1315"/>
      <c r="AG47" s="1315"/>
      <c r="AH47" s="1315"/>
      <c r="AI47" s="1315"/>
      <c r="AJ47" s="1315"/>
      <c r="AK47" s="1315"/>
      <c r="AL47" s="1315"/>
      <c r="AM47" s="1315"/>
      <c r="AN47" s="1315"/>
      <c r="AO47" s="1315"/>
      <c r="AP47" s="1316"/>
      <c r="AQ47" s="1518"/>
      <c r="AR47" s="1519"/>
      <c r="AS47" s="1519"/>
      <c r="AT47" s="1519"/>
      <c r="AU47" s="1519"/>
      <c r="AV47" s="1519"/>
      <c r="AW47" s="1519"/>
      <c r="AX47" s="1549"/>
      <c r="BA47" s="1623"/>
      <c r="BB47" s="1624"/>
      <c r="BC47" s="1625"/>
      <c r="BD47" s="1572" t="s">
        <v>243</v>
      </c>
      <c r="BE47" s="1573"/>
      <c r="BF47" s="1574"/>
      <c r="BG47" s="1574"/>
      <c r="BH47" s="1574"/>
      <c r="BI47" s="1574"/>
      <c r="BJ47" s="1574"/>
      <c r="BK47" s="1574"/>
      <c r="BL47" s="1574"/>
      <c r="BM47" s="1574"/>
      <c r="BN47" s="1574"/>
      <c r="BO47" s="1574"/>
      <c r="BP47" s="1575"/>
      <c r="BQ47" s="1359" t="s">
        <v>244</v>
      </c>
      <c r="BR47" s="1360"/>
      <c r="BS47" s="1361"/>
      <c r="BT47" s="1536">
        <f>収入!$A$10</f>
        <v>0</v>
      </c>
      <c r="BU47" s="1357"/>
      <c r="BV47" s="1357"/>
      <c r="BW47" s="1357"/>
      <c r="BX47" s="1357"/>
      <c r="BY47" s="1357"/>
      <c r="BZ47" s="1357"/>
      <c r="CA47" s="1357"/>
      <c r="CB47" s="1357"/>
      <c r="CC47" s="1357"/>
      <c r="CD47" s="1357"/>
      <c r="CE47" s="1355"/>
    </row>
    <row r="48" spans="1:83" ht="4.5" customHeight="1">
      <c r="A48" s="224"/>
      <c r="B48" s="1306"/>
      <c r="C48" s="1246"/>
      <c r="D48" s="1246"/>
      <c r="E48" s="1246"/>
      <c r="F48" s="1246"/>
      <c r="G48" s="1246"/>
      <c r="H48" s="1246"/>
      <c r="I48" s="1246"/>
      <c r="J48" s="1307"/>
      <c r="K48" s="1317"/>
      <c r="L48" s="1318"/>
      <c r="M48" s="1318"/>
      <c r="N48" s="1318"/>
      <c r="O48" s="1318"/>
      <c r="P48" s="1318"/>
      <c r="Q48" s="1318"/>
      <c r="R48" s="1318"/>
      <c r="S48" s="1318"/>
      <c r="T48" s="1318"/>
      <c r="U48" s="1318"/>
      <c r="V48" s="1319"/>
      <c r="W48" s="1526"/>
      <c r="X48" s="1527"/>
      <c r="Y48" s="1527"/>
      <c r="Z48" s="1527"/>
      <c r="AA48" s="1527"/>
      <c r="AB48" s="1527"/>
      <c r="AC48" s="1527"/>
      <c r="AD48" s="1530"/>
      <c r="AE48" s="1317"/>
      <c r="AF48" s="1318"/>
      <c r="AG48" s="1318"/>
      <c r="AH48" s="1318"/>
      <c r="AI48" s="1318"/>
      <c r="AJ48" s="1318"/>
      <c r="AK48" s="1318"/>
      <c r="AL48" s="1318"/>
      <c r="AM48" s="1318"/>
      <c r="AN48" s="1318"/>
      <c r="AO48" s="1318"/>
      <c r="AP48" s="1319"/>
      <c r="AQ48" s="1518"/>
      <c r="AR48" s="1519"/>
      <c r="AS48" s="1519"/>
      <c r="AT48" s="1519"/>
      <c r="AU48" s="1519"/>
      <c r="AV48" s="1519"/>
      <c r="AW48" s="1519"/>
      <c r="AX48" s="1549"/>
      <c r="BA48" s="1623"/>
      <c r="BB48" s="1624"/>
      <c r="BC48" s="1625"/>
      <c r="BD48" s="1572"/>
      <c r="BE48" s="1573"/>
      <c r="BF48" s="1574"/>
      <c r="BG48" s="1574"/>
      <c r="BH48" s="1574"/>
      <c r="BI48" s="1574"/>
      <c r="BJ48" s="1574"/>
      <c r="BK48" s="1574"/>
      <c r="BL48" s="1574"/>
      <c r="BM48" s="1574"/>
      <c r="BN48" s="1574"/>
      <c r="BO48" s="1574"/>
      <c r="BP48" s="1575"/>
      <c r="BQ48" s="1359"/>
      <c r="BR48" s="1360"/>
      <c r="BS48" s="1361"/>
      <c r="BT48" s="1357"/>
      <c r="BU48" s="1357"/>
      <c r="BV48" s="1357"/>
      <c r="BW48" s="1357"/>
      <c r="BX48" s="1357"/>
      <c r="BY48" s="1357"/>
      <c r="BZ48" s="1357"/>
      <c r="CA48" s="1357"/>
      <c r="CB48" s="1357"/>
      <c r="CC48" s="1357"/>
      <c r="CD48" s="1357"/>
      <c r="CE48" s="1355"/>
    </row>
    <row r="49" spans="1:83" ht="4.5" customHeight="1">
      <c r="A49" s="224"/>
      <c r="B49" s="1306"/>
      <c r="C49" s="1246"/>
      <c r="D49" s="1246"/>
      <c r="E49" s="1246"/>
      <c r="F49" s="1246"/>
      <c r="G49" s="1246"/>
      <c r="H49" s="1246"/>
      <c r="I49" s="1246"/>
      <c r="J49" s="1307"/>
      <c r="K49" s="1276" t="s">
        <v>241</v>
      </c>
      <c r="L49" s="1277"/>
      <c r="M49" s="1277"/>
      <c r="N49" s="1277"/>
      <c r="O49" s="1277"/>
      <c r="P49" s="1277"/>
      <c r="Q49" s="1277"/>
      <c r="R49" s="1277"/>
      <c r="S49" s="1277"/>
      <c r="T49" s="1277"/>
      <c r="U49" s="1277"/>
      <c r="V49" s="1277"/>
      <c r="W49" s="1277"/>
      <c r="X49" s="1277"/>
      <c r="Y49" s="1277"/>
      <c r="Z49" s="1277"/>
      <c r="AA49" s="1277"/>
      <c r="AB49" s="1277"/>
      <c r="AC49" s="1277"/>
      <c r="AD49" s="1278"/>
      <c r="AE49" s="1555" t="s">
        <v>61</v>
      </c>
      <c r="AF49" s="1556"/>
      <c r="AG49" s="1556"/>
      <c r="AH49" s="1556"/>
      <c r="AI49" s="1556"/>
      <c r="AJ49" s="1556"/>
      <c r="AK49" s="1556"/>
      <c r="AL49" s="1556"/>
      <c r="AM49" s="1102">
        <f>控除!$I$10</f>
        <v>0</v>
      </c>
      <c r="AN49" s="1103"/>
      <c r="AO49" s="1103"/>
      <c r="AP49" s="1103"/>
      <c r="AQ49" s="1103"/>
      <c r="AR49" s="1103"/>
      <c r="AS49" s="1103"/>
      <c r="AT49" s="1103"/>
      <c r="AU49" s="1103"/>
      <c r="AV49" s="1103"/>
      <c r="AW49" s="1103"/>
      <c r="AX49" s="1520" t="s">
        <v>242</v>
      </c>
      <c r="BA49" s="1623"/>
      <c r="BB49" s="1624"/>
      <c r="BC49" s="1625"/>
      <c r="BD49" s="1572"/>
      <c r="BE49" s="1573"/>
      <c r="BF49" s="1574"/>
      <c r="BG49" s="1574"/>
      <c r="BH49" s="1574"/>
      <c r="BI49" s="1574"/>
      <c r="BJ49" s="1574"/>
      <c r="BK49" s="1574"/>
      <c r="BL49" s="1574"/>
      <c r="BM49" s="1574"/>
      <c r="BN49" s="1574"/>
      <c r="BO49" s="1574"/>
      <c r="BP49" s="1575"/>
      <c r="BQ49" s="1359"/>
      <c r="BR49" s="1360"/>
      <c r="BS49" s="1361"/>
      <c r="BT49" s="1357"/>
      <c r="BU49" s="1357"/>
      <c r="BV49" s="1357"/>
      <c r="BW49" s="1357"/>
      <c r="BX49" s="1357"/>
      <c r="BY49" s="1357"/>
      <c r="BZ49" s="1357"/>
      <c r="CA49" s="1357"/>
      <c r="CB49" s="1357"/>
      <c r="CC49" s="1357"/>
      <c r="CD49" s="1357"/>
      <c r="CE49" s="1355"/>
    </row>
    <row r="50" spans="1:83" ht="4.5" customHeight="1">
      <c r="A50" s="224"/>
      <c r="B50" s="1306"/>
      <c r="C50" s="1246"/>
      <c r="D50" s="1246"/>
      <c r="E50" s="1246"/>
      <c r="F50" s="1246"/>
      <c r="G50" s="1246"/>
      <c r="H50" s="1246"/>
      <c r="I50" s="1246"/>
      <c r="J50" s="1307"/>
      <c r="K50" s="1279"/>
      <c r="L50" s="1280"/>
      <c r="M50" s="1280"/>
      <c r="N50" s="1280"/>
      <c r="O50" s="1280"/>
      <c r="P50" s="1280"/>
      <c r="Q50" s="1280"/>
      <c r="R50" s="1280"/>
      <c r="S50" s="1280"/>
      <c r="T50" s="1280"/>
      <c r="U50" s="1280"/>
      <c r="V50" s="1280"/>
      <c r="W50" s="1280"/>
      <c r="X50" s="1280"/>
      <c r="Y50" s="1280"/>
      <c r="Z50" s="1280"/>
      <c r="AA50" s="1280"/>
      <c r="AB50" s="1280"/>
      <c r="AC50" s="1280"/>
      <c r="AD50" s="1281"/>
      <c r="AE50" s="1557"/>
      <c r="AF50" s="1558"/>
      <c r="AG50" s="1558"/>
      <c r="AH50" s="1558"/>
      <c r="AI50" s="1558"/>
      <c r="AJ50" s="1558"/>
      <c r="AK50" s="1558"/>
      <c r="AL50" s="1558"/>
      <c r="AM50" s="1104"/>
      <c r="AN50" s="1104"/>
      <c r="AO50" s="1104"/>
      <c r="AP50" s="1104"/>
      <c r="AQ50" s="1104"/>
      <c r="AR50" s="1104"/>
      <c r="AS50" s="1104"/>
      <c r="AT50" s="1104"/>
      <c r="AU50" s="1104"/>
      <c r="AV50" s="1104"/>
      <c r="AW50" s="1104"/>
      <c r="AX50" s="1521"/>
      <c r="BA50" s="1623"/>
      <c r="BB50" s="1624"/>
      <c r="BC50" s="1625"/>
      <c r="BD50" s="1572"/>
      <c r="BE50" s="1573"/>
      <c r="BF50" s="1574"/>
      <c r="BG50" s="1574"/>
      <c r="BH50" s="1574"/>
      <c r="BI50" s="1574"/>
      <c r="BJ50" s="1574"/>
      <c r="BK50" s="1574"/>
      <c r="BL50" s="1574"/>
      <c r="BM50" s="1574"/>
      <c r="BN50" s="1574"/>
      <c r="BO50" s="1574"/>
      <c r="BP50" s="1575"/>
      <c r="BQ50" s="1359"/>
      <c r="BR50" s="1360"/>
      <c r="BS50" s="1361"/>
      <c r="BT50" s="1357"/>
      <c r="BU50" s="1357"/>
      <c r="BV50" s="1357"/>
      <c r="BW50" s="1357"/>
      <c r="BX50" s="1357"/>
      <c r="BY50" s="1357"/>
      <c r="BZ50" s="1357"/>
      <c r="CA50" s="1357"/>
      <c r="CB50" s="1357"/>
      <c r="CC50" s="1357"/>
      <c r="CD50" s="1357"/>
      <c r="CE50" s="1355"/>
    </row>
    <row r="51" spans="1:83" ht="4.5" customHeight="1">
      <c r="A51" s="224"/>
      <c r="B51" s="1308"/>
      <c r="C51" s="1309"/>
      <c r="D51" s="1309"/>
      <c r="E51" s="1309"/>
      <c r="F51" s="1309"/>
      <c r="G51" s="1309"/>
      <c r="H51" s="1309"/>
      <c r="I51" s="1309"/>
      <c r="J51" s="1310"/>
      <c r="K51" s="1282"/>
      <c r="L51" s="1283"/>
      <c r="M51" s="1283"/>
      <c r="N51" s="1283"/>
      <c r="O51" s="1283"/>
      <c r="P51" s="1283"/>
      <c r="Q51" s="1283"/>
      <c r="R51" s="1283"/>
      <c r="S51" s="1283"/>
      <c r="T51" s="1283"/>
      <c r="U51" s="1283"/>
      <c r="V51" s="1283"/>
      <c r="W51" s="1283"/>
      <c r="X51" s="1283"/>
      <c r="Y51" s="1283"/>
      <c r="Z51" s="1283"/>
      <c r="AA51" s="1283"/>
      <c r="AB51" s="1283"/>
      <c r="AC51" s="1283"/>
      <c r="AD51" s="1284"/>
      <c r="AE51" s="1559"/>
      <c r="AF51" s="1560"/>
      <c r="AG51" s="1560"/>
      <c r="AH51" s="1560"/>
      <c r="AI51" s="1560"/>
      <c r="AJ51" s="1560"/>
      <c r="AK51" s="1560"/>
      <c r="AL51" s="1560"/>
      <c r="AM51" s="1105"/>
      <c r="AN51" s="1105"/>
      <c r="AO51" s="1105"/>
      <c r="AP51" s="1105"/>
      <c r="AQ51" s="1105"/>
      <c r="AR51" s="1105"/>
      <c r="AS51" s="1105"/>
      <c r="AT51" s="1105"/>
      <c r="AU51" s="1105"/>
      <c r="AV51" s="1105"/>
      <c r="AW51" s="1105"/>
      <c r="AX51" s="1571"/>
      <c r="BA51" s="1623"/>
      <c r="BB51" s="1624"/>
      <c r="BC51" s="1625"/>
      <c r="BD51" s="1572" t="s">
        <v>247</v>
      </c>
      <c r="BE51" s="1573"/>
      <c r="BF51" s="1574"/>
      <c r="BG51" s="1574"/>
      <c r="BH51" s="1574"/>
      <c r="BI51" s="1574"/>
      <c r="BJ51" s="1574"/>
      <c r="BK51" s="1574"/>
      <c r="BL51" s="1574"/>
      <c r="BM51" s="1574"/>
      <c r="BN51" s="1574"/>
      <c r="BO51" s="1574"/>
      <c r="BP51" s="1575"/>
      <c r="BQ51" s="1359" t="s">
        <v>248</v>
      </c>
      <c r="BR51" s="1360"/>
      <c r="BS51" s="1361"/>
      <c r="BT51" s="1536">
        <f>収入!$Q$18</f>
        <v>0</v>
      </c>
      <c r="BU51" s="1357"/>
      <c r="BV51" s="1357"/>
      <c r="BW51" s="1357"/>
      <c r="BX51" s="1357"/>
      <c r="BY51" s="1357"/>
      <c r="BZ51" s="1357"/>
      <c r="CA51" s="1357"/>
      <c r="CB51" s="1357"/>
      <c r="CC51" s="1357"/>
      <c r="CD51" s="1357"/>
      <c r="CE51" s="1355"/>
    </row>
    <row r="52" spans="1:83" ht="4.5" customHeight="1">
      <c r="A52" s="224"/>
      <c r="B52" s="1321" t="s">
        <v>506</v>
      </c>
      <c r="C52" s="1322"/>
      <c r="D52" s="1322"/>
      <c r="E52" s="1322"/>
      <c r="F52" s="1322"/>
      <c r="G52" s="1322"/>
      <c r="H52" s="1322"/>
      <c r="I52" s="1322"/>
      <c r="J52" s="1323"/>
      <c r="K52" s="1329" t="s">
        <v>245</v>
      </c>
      <c r="L52" s="1330"/>
      <c r="M52" s="1330"/>
      <c r="N52" s="1330"/>
      <c r="O52" s="1330"/>
      <c r="P52" s="1330"/>
      <c r="Q52" s="1330"/>
      <c r="R52" s="1330"/>
      <c r="S52" s="1330"/>
      <c r="T52" s="1330"/>
      <c r="U52" s="1330"/>
      <c r="V52" s="1330"/>
      <c r="W52" s="1330"/>
      <c r="X52" s="1330"/>
      <c r="Y52" s="1330"/>
      <c r="Z52" s="1330"/>
      <c r="AA52" s="1330"/>
      <c r="AB52" s="1330"/>
      <c r="AC52" s="1330"/>
      <c r="AD52" s="1331"/>
      <c r="AE52" s="1329" t="s">
        <v>246</v>
      </c>
      <c r="AF52" s="1330"/>
      <c r="AG52" s="1330"/>
      <c r="AH52" s="1330"/>
      <c r="AI52" s="1330"/>
      <c r="AJ52" s="1330"/>
      <c r="AK52" s="1330"/>
      <c r="AL52" s="1330"/>
      <c r="AM52" s="1330"/>
      <c r="AN52" s="1330"/>
      <c r="AO52" s="1330"/>
      <c r="AP52" s="1330"/>
      <c r="AQ52" s="1330"/>
      <c r="AR52" s="1330"/>
      <c r="AS52" s="1330"/>
      <c r="AT52" s="1330"/>
      <c r="AU52" s="1330"/>
      <c r="AV52" s="1330"/>
      <c r="AW52" s="1330"/>
      <c r="AX52" s="1335"/>
      <c r="BA52" s="1623"/>
      <c r="BB52" s="1624"/>
      <c r="BC52" s="1625"/>
      <c r="BD52" s="1572"/>
      <c r="BE52" s="1573"/>
      <c r="BF52" s="1574"/>
      <c r="BG52" s="1574"/>
      <c r="BH52" s="1574"/>
      <c r="BI52" s="1574"/>
      <c r="BJ52" s="1574"/>
      <c r="BK52" s="1574"/>
      <c r="BL52" s="1574"/>
      <c r="BM52" s="1574"/>
      <c r="BN52" s="1574"/>
      <c r="BO52" s="1574"/>
      <c r="BP52" s="1575"/>
      <c r="BQ52" s="1359"/>
      <c r="BR52" s="1360"/>
      <c r="BS52" s="1361"/>
      <c r="BT52" s="1357"/>
      <c r="BU52" s="1357"/>
      <c r="BV52" s="1357"/>
      <c r="BW52" s="1357"/>
      <c r="BX52" s="1357"/>
      <c r="BY52" s="1357"/>
      <c r="BZ52" s="1357"/>
      <c r="CA52" s="1357"/>
      <c r="CB52" s="1357"/>
      <c r="CC52" s="1357"/>
      <c r="CD52" s="1357"/>
      <c r="CE52" s="1355"/>
    </row>
    <row r="53" spans="1:83" ht="4.5" customHeight="1">
      <c r="A53" s="224"/>
      <c r="B53" s="1324"/>
      <c r="C53" s="1325"/>
      <c r="D53" s="1325"/>
      <c r="E53" s="1325"/>
      <c r="F53" s="1325"/>
      <c r="G53" s="1325"/>
      <c r="H53" s="1325"/>
      <c r="I53" s="1325"/>
      <c r="J53" s="1326"/>
      <c r="K53" s="1332"/>
      <c r="L53" s="1333"/>
      <c r="M53" s="1333"/>
      <c r="N53" s="1333"/>
      <c r="O53" s="1333"/>
      <c r="P53" s="1333"/>
      <c r="Q53" s="1333"/>
      <c r="R53" s="1333"/>
      <c r="S53" s="1333"/>
      <c r="T53" s="1333"/>
      <c r="U53" s="1333"/>
      <c r="V53" s="1333"/>
      <c r="W53" s="1333"/>
      <c r="X53" s="1333"/>
      <c r="Y53" s="1333"/>
      <c r="Z53" s="1333"/>
      <c r="AA53" s="1333"/>
      <c r="AB53" s="1333"/>
      <c r="AC53" s="1333"/>
      <c r="AD53" s="1334"/>
      <c r="AE53" s="1332"/>
      <c r="AF53" s="1333"/>
      <c r="AG53" s="1333"/>
      <c r="AH53" s="1333"/>
      <c r="AI53" s="1333"/>
      <c r="AJ53" s="1333"/>
      <c r="AK53" s="1333"/>
      <c r="AL53" s="1333"/>
      <c r="AM53" s="1333"/>
      <c r="AN53" s="1333"/>
      <c r="AO53" s="1333"/>
      <c r="AP53" s="1333"/>
      <c r="AQ53" s="1333"/>
      <c r="AR53" s="1333"/>
      <c r="AS53" s="1333"/>
      <c r="AT53" s="1333"/>
      <c r="AU53" s="1333"/>
      <c r="AV53" s="1333"/>
      <c r="AW53" s="1333"/>
      <c r="AX53" s="1336"/>
      <c r="BA53" s="1623"/>
      <c r="BB53" s="1624"/>
      <c r="BC53" s="1625"/>
      <c r="BD53" s="1572"/>
      <c r="BE53" s="1573"/>
      <c r="BF53" s="1574"/>
      <c r="BG53" s="1574"/>
      <c r="BH53" s="1574"/>
      <c r="BI53" s="1574"/>
      <c r="BJ53" s="1574"/>
      <c r="BK53" s="1574"/>
      <c r="BL53" s="1574"/>
      <c r="BM53" s="1574"/>
      <c r="BN53" s="1574"/>
      <c r="BO53" s="1574"/>
      <c r="BP53" s="1575"/>
      <c r="BQ53" s="1359"/>
      <c r="BR53" s="1360"/>
      <c r="BS53" s="1361"/>
      <c r="BT53" s="1357"/>
      <c r="BU53" s="1357"/>
      <c r="BV53" s="1357"/>
      <c r="BW53" s="1357"/>
      <c r="BX53" s="1357"/>
      <c r="BY53" s="1357"/>
      <c r="BZ53" s="1357"/>
      <c r="CA53" s="1357"/>
      <c r="CB53" s="1357"/>
      <c r="CC53" s="1357"/>
      <c r="CD53" s="1357"/>
      <c r="CE53" s="1355"/>
    </row>
    <row r="54" spans="1:83" ht="4.5" customHeight="1">
      <c r="A54" s="224"/>
      <c r="B54" s="1324"/>
      <c r="C54" s="1325"/>
      <c r="D54" s="1325"/>
      <c r="E54" s="1325"/>
      <c r="F54" s="1325"/>
      <c r="G54" s="1325"/>
      <c r="H54" s="1325"/>
      <c r="I54" s="1325"/>
      <c r="J54" s="1326"/>
      <c r="K54" s="1327">
        <f>控除!$A$19</f>
        <v>0</v>
      </c>
      <c r="L54" s="1103"/>
      <c r="M54" s="1103"/>
      <c r="N54" s="1103"/>
      <c r="O54" s="1103"/>
      <c r="P54" s="1103"/>
      <c r="Q54" s="1103"/>
      <c r="R54" s="1103"/>
      <c r="S54" s="1103"/>
      <c r="T54" s="1103"/>
      <c r="U54" s="1103"/>
      <c r="V54" s="1103"/>
      <c r="W54" s="1103"/>
      <c r="X54" s="1103"/>
      <c r="Y54" s="1103"/>
      <c r="Z54" s="1103"/>
      <c r="AA54" s="1103"/>
      <c r="AB54" s="1103"/>
      <c r="AC54" s="1103"/>
      <c r="AD54" s="1513" t="s">
        <v>242</v>
      </c>
      <c r="AE54" s="1327">
        <f>控除!$A$23</f>
        <v>0</v>
      </c>
      <c r="AF54" s="1103"/>
      <c r="AG54" s="1103"/>
      <c r="AH54" s="1103"/>
      <c r="AI54" s="1103"/>
      <c r="AJ54" s="1103"/>
      <c r="AK54" s="1103"/>
      <c r="AL54" s="1103"/>
      <c r="AM54" s="1103"/>
      <c r="AN54" s="1103"/>
      <c r="AO54" s="1103"/>
      <c r="AP54" s="1103"/>
      <c r="AQ54" s="1103"/>
      <c r="AR54" s="1103"/>
      <c r="AS54" s="1103"/>
      <c r="AT54" s="1103"/>
      <c r="AU54" s="1103"/>
      <c r="AV54" s="1103"/>
      <c r="AW54" s="1103"/>
      <c r="AX54" s="1520" t="s">
        <v>242</v>
      </c>
      <c r="BA54" s="1623"/>
      <c r="BB54" s="1624"/>
      <c r="BC54" s="1625"/>
      <c r="BD54" s="1572"/>
      <c r="BE54" s="1573"/>
      <c r="BF54" s="1574"/>
      <c r="BG54" s="1574"/>
      <c r="BH54" s="1574"/>
      <c r="BI54" s="1574"/>
      <c r="BJ54" s="1574"/>
      <c r="BK54" s="1574"/>
      <c r="BL54" s="1574"/>
      <c r="BM54" s="1574"/>
      <c r="BN54" s="1574"/>
      <c r="BO54" s="1574"/>
      <c r="BP54" s="1575"/>
      <c r="BQ54" s="1359"/>
      <c r="BR54" s="1360"/>
      <c r="BS54" s="1361"/>
      <c r="BT54" s="1357"/>
      <c r="BU54" s="1357"/>
      <c r="BV54" s="1357"/>
      <c r="BW54" s="1357"/>
      <c r="BX54" s="1357"/>
      <c r="BY54" s="1357"/>
      <c r="BZ54" s="1357"/>
      <c r="CA54" s="1357"/>
      <c r="CB54" s="1357"/>
      <c r="CC54" s="1357"/>
      <c r="CD54" s="1357"/>
      <c r="CE54" s="1355"/>
    </row>
    <row r="55" spans="1:83" ht="4.5" customHeight="1">
      <c r="A55" s="224"/>
      <c r="B55" s="1324"/>
      <c r="C55" s="1325"/>
      <c r="D55" s="1325"/>
      <c r="E55" s="1325"/>
      <c r="F55" s="1325"/>
      <c r="G55" s="1325"/>
      <c r="H55" s="1325"/>
      <c r="I55" s="1325"/>
      <c r="J55" s="1326"/>
      <c r="K55" s="1328"/>
      <c r="L55" s="1104"/>
      <c r="M55" s="1104"/>
      <c r="N55" s="1104"/>
      <c r="O55" s="1104"/>
      <c r="P55" s="1104"/>
      <c r="Q55" s="1104"/>
      <c r="R55" s="1104"/>
      <c r="S55" s="1104"/>
      <c r="T55" s="1104"/>
      <c r="U55" s="1104"/>
      <c r="V55" s="1104"/>
      <c r="W55" s="1104"/>
      <c r="X55" s="1104"/>
      <c r="Y55" s="1104"/>
      <c r="Z55" s="1104"/>
      <c r="AA55" s="1104"/>
      <c r="AB55" s="1104"/>
      <c r="AC55" s="1104"/>
      <c r="AD55" s="1514"/>
      <c r="AE55" s="1328"/>
      <c r="AF55" s="1104"/>
      <c r="AG55" s="1104"/>
      <c r="AH55" s="1104"/>
      <c r="AI55" s="1104"/>
      <c r="AJ55" s="1104"/>
      <c r="AK55" s="1104"/>
      <c r="AL55" s="1104"/>
      <c r="AM55" s="1104"/>
      <c r="AN55" s="1104"/>
      <c r="AO55" s="1104"/>
      <c r="AP55" s="1104"/>
      <c r="AQ55" s="1104"/>
      <c r="AR55" s="1104"/>
      <c r="AS55" s="1104"/>
      <c r="AT55" s="1104"/>
      <c r="AU55" s="1104"/>
      <c r="AV55" s="1104"/>
      <c r="AW55" s="1104"/>
      <c r="AX55" s="1521"/>
      <c r="BA55" s="1623"/>
      <c r="BB55" s="1624"/>
      <c r="BC55" s="1625"/>
      <c r="BD55" s="1572" t="s">
        <v>252</v>
      </c>
      <c r="BE55" s="1573"/>
      <c r="BF55" s="1574"/>
      <c r="BG55" s="1574"/>
      <c r="BH55" s="1574"/>
      <c r="BI55" s="1574"/>
      <c r="BJ55" s="1574"/>
      <c r="BK55" s="1574"/>
      <c r="BL55" s="1574"/>
      <c r="BM55" s="1574"/>
      <c r="BN55" s="1574"/>
      <c r="BO55" s="1574"/>
      <c r="BP55" s="1575"/>
      <c r="BQ55" s="1359" t="s">
        <v>253</v>
      </c>
      <c r="BR55" s="1360"/>
      <c r="BS55" s="1361"/>
      <c r="BT55" s="1536">
        <f>収入!$AC$28</f>
        <v>0</v>
      </c>
      <c r="BU55" s="1357"/>
      <c r="BV55" s="1357"/>
      <c r="BW55" s="1357"/>
      <c r="BX55" s="1357"/>
      <c r="BY55" s="1357"/>
      <c r="BZ55" s="1357"/>
      <c r="CA55" s="1357"/>
      <c r="CB55" s="1357"/>
      <c r="CC55" s="1357"/>
      <c r="CD55" s="1357"/>
      <c r="CE55" s="1355"/>
    </row>
    <row r="56" spans="1:83" ht="4.5" customHeight="1">
      <c r="A56" s="224"/>
      <c r="B56" s="1320" t="s">
        <v>249</v>
      </c>
      <c r="C56" s="1280"/>
      <c r="D56" s="1280"/>
      <c r="E56" s="1280"/>
      <c r="F56" s="1280"/>
      <c r="G56" s="1280"/>
      <c r="H56" s="1280"/>
      <c r="I56" s="1280"/>
      <c r="J56" s="1281"/>
      <c r="K56" s="1328"/>
      <c r="L56" s="1104"/>
      <c r="M56" s="1104"/>
      <c r="N56" s="1104"/>
      <c r="O56" s="1104"/>
      <c r="P56" s="1104"/>
      <c r="Q56" s="1104"/>
      <c r="R56" s="1104"/>
      <c r="S56" s="1104"/>
      <c r="T56" s="1104"/>
      <c r="U56" s="1104"/>
      <c r="V56" s="1104"/>
      <c r="W56" s="1104"/>
      <c r="X56" s="1104"/>
      <c r="Y56" s="1104"/>
      <c r="Z56" s="1104"/>
      <c r="AA56" s="1104"/>
      <c r="AB56" s="1104"/>
      <c r="AC56" s="1104"/>
      <c r="AD56" s="1514"/>
      <c r="AE56" s="1328"/>
      <c r="AF56" s="1104"/>
      <c r="AG56" s="1104"/>
      <c r="AH56" s="1104"/>
      <c r="AI56" s="1104"/>
      <c r="AJ56" s="1104"/>
      <c r="AK56" s="1104"/>
      <c r="AL56" s="1104"/>
      <c r="AM56" s="1104"/>
      <c r="AN56" s="1104"/>
      <c r="AO56" s="1104"/>
      <c r="AP56" s="1104"/>
      <c r="AQ56" s="1104"/>
      <c r="AR56" s="1104"/>
      <c r="AS56" s="1104"/>
      <c r="AT56" s="1104"/>
      <c r="AU56" s="1104"/>
      <c r="AV56" s="1104"/>
      <c r="AW56" s="1104"/>
      <c r="AX56" s="1521"/>
      <c r="BA56" s="1623"/>
      <c r="BB56" s="1624"/>
      <c r="BC56" s="1625"/>
      <c r="BD56" s="1572"/>
      <c r="BE56" s="1573"/>
      <c r="BF56" s="1574"/>
      <c r="BG56" s="1574"/>
      <c r="BH56" s="1574"/>
      <c r="BI56" s="1574"/>
      <c r="BJ56" s="1574"/>
      <c r="BK56" s="1574"/>
      <c r="BL56" s="1574"/>
      <c r="BM56" s="1574"/>
      <c r="BN56" s="1574"/>
      <c r="BO56" s="1574"/>
      <c r="BP56" s="1575"/>
      <c r="BQ56" s="1359"/>
      <c r="BR56" s="1360"/>
      <c r="BS56" s="1361"/>
      <c r="BT56" s="1357"/>
      <c r="BU56" s="1357"/>
      <c r="BV56" s="1357"/>
      <c r="BW56" s="1357"/>
      <c r="BX56" s="1357"/>
      <c r="BY56" s="1357"/>
      <c r="BZ56" s="1357"/>
      <c r="CA56" s="1357"/>
      <c r="CB56" s="1357"/>
      <c r="CC56" s="1357"/>
      <c r="CD56" s="1357"/>
      <c r="CE56" s="1355"/>
    </row>
    <row r="57" spans="1:83" ht="4.5" customHeight="1">
      <c r="A57" s="224"/>
      <c r="B57" s="1320"/>
      <c r="C57" s="1280"/>
      <c r="D57" s="1280"/>
      <c r="E57" s="1280"/>
      <c r="F57" s="1280"/>
      <c r="G57" s="1280"/>
      <c r="H57" s="1280"/>
      <c r="I57" s="1280"/>
      <c r="J57" s="1281"/>
      <c r="K57" s="1329" t="s">
        <v>250</v>
      </c>
      <c r="L57" s="1330"/>
      <c r="M57" s="1330"/>
      <c r="N57" s="1330"/>
      <c r="O57" s="1330"/>
      <c r="P57" s="1330"/>
      <c r="Q57" s="1330"/>
      <c r="R57" s="1330"/>
      <c r="S57" s="1330"/>
      <c r="T57" s="1330"/>
      <c r="U57" s="1330"/>
      <c r="V57" s="1330"/>
      <c r="W57" s="1330"/>
      <c r="X57" s="1330"/>
      <c r="Y57" s="1330"/>
      <c r="Z57" s="1330"/>
      <c r="AA57" s="1330"/>
      <c r="AB57" s="1330"/>
      <c r="AC57" s="1330"/>
      <c r="AD57" s="1331"/>
      <c r="AE57" s="1329" t="s">
        <v>251</v>
      </c>
      <c r="AF57" s="1330"/>
      <c r="AG57" s="1330"/>
      <c r="AH57" s="1330"/>
      <c r="AI57" s="1330"/>
      <c r="AJ57" s="1330"/>
      <c r="AK57" s="1330"/>
      <c r="AL57" s="1330"/>
      <c r="AM57" s="1330"/>
      <c r="AN57" s="1330"/>
      <c r="AO57" s="1330"/>
      <c r="AP57" s="1330"/>
      <c r="AQ57" s="1330"/>
      <c r="AR57" s="1330"/>
      <c r="AS57" s="1330"/>
      <c r="AT57" s="1330"/>
      <c r="AU57" s="1330"/>
      <c r="AV57" s="1330"/>
      <c r="AW57" s="1330"/>
      <c r="AX57" s="1335"/>
      <c r="BA57" s="1623"/>
      <c r="BB57" s="1624"/>
      <c r="BC57" s="1625"/>
      <c r="BD57" s="1572"/>
      <c r="BE57" s="1573"/>
      <c r="BF57" s="1574"/>
      <c r="BG57" s="1574"/>
      <c r="BH57" s="1574"/>
      <c r="BI57" s="1574"/>
      <c r="BJ57" s="1574"/>
      <c r="BK57" s="1574"/>
      <c r="BL57" s="1574"/>
      <c r="BM57" s="1574"/>
      <c r="BN57" s="1574"/>
      <c r="BO57" s="1574"/>
      <c r="BP57" s="1575"/>
      <c r="BQ57" s="1359"/>
      <c r="BR57" s="1360"/>
      <c r="BS57" s="1361"/>
      <c r="BT57" s="1357"/>
      <c r="BU57" s="1357"/>
      <c r="BV57" s="1357"/>
      <c r="BW57" s="1357"/>
      <c r="BX57" s="1357"/>
      <c r="BY57" s="1357"/>
      <c r="BZ57" s="1357"/>
      <c r="CA57" s="1357"/>
      <c r="CB57" s="1357"/>
      <c r="CC57" s="1357"/>
      <c r="CD57" s="1357"/>
      <c r="CE57" s="1355"/>
    </row>
    <row r="58" spans="1:83" ht="4.5" customHeight="1">
      <c r="A58" s="224"/>
      <c r="B58" s="1320"/>
      <c r="C58" s="1280"/>
      <c r="D58" s="1280"/>
      <c r="E58" s="1280"/>
      <c r="F58" s="1280"/>
      <c r="G58" s="1280"/>
      <c r="H58" s="1280"/>
      <c r="I58" s="1280"/>
      <c r="J58" s="1281"/>
      <c r="K58" s="1332"/>
      <c r="L58" s="1333"/>
      <c r="M58" s="1333"/>
      <c r="N58" s="1333"/>
      <c r="O58" s="1333"/>
      <c r="P58" s="1333"/>
      <c r="Q58" s="1333"/>
      <c r="R58" s="1333"/>
      <c r="S58" s="1333"/>
      <c r="T58" s="1333"/>
      <c r="U58" s="1333"/>
      <c r="V58" s="1333"/>
      <c r="W58" s="1333"/>
      <c r="X58" s="1333"/>
      <c r="Y58" s="1333"/>
      <c r="Z58" s="1333"/>
      <c r="AA58" s="1333"/>
      <c r="AB58" s="1333"/>
      <c r="AC58" s="1333"/>
      <c r="AD58" s="1334"/>
      <c r="AE58" s="1332"/>
      <c r="AF58" s="1333"/>
      <c r="AG58" s="1333"/>
      <c r="AH58" s="1333"/>
      <c r="AI58" s="1333"/>
      <c r="AJ58" s="1333"/>
      <c r="AK58" s="1333"/>
      <c r="AL58" s="1333"/>
      <c r="AM58" s="1333"/>
      <c r="AN58" s="1333"/>
      <c r="AO58" s="1333"/>
      <c r="AP58" s="1333"/>
      <c r="AQ58" s="1333"/>
      <c r="AR58" s="1333"/>
      <c r="AS58" s="1333"/>
      <c r="AT58" s="1333"/>
      <c r="AU58" s="1333"/>
      <c r="AV58" s="1333"/>
      <c r="AW58" s="1333"/>
      <c r="AX58" s="1336"/>
      <c r="BA58" s="1623"/>
      <c r="BB58" s="1624"/>
      <c r="BC58" s="1625"/>
      <c r="BD58" s="1572"/>
      <c r="BE58" s="1573"/>
      <c r="BF58" s="1574"/>
      <c r="BG58" s="1574"/>
      <c r="BH58" s="1574"/>
      <c r="BI58" s="1574"/>
      <c r="BJ58" s="1574"/>
      <c r="BK58" s="1574"/>
      <c r="BL58" s="1574"/>
      <c r="BM58" s="1574"/>
      <c r="BN58" s="1574"/>
      <c r="BO58" s="1574"/>
      <c r="BP58" s="1575"/>
      <c r="BQ58" s="1359"/>
      <c r="BR58" s="1360"/>
      <c r="BS58" s="1361"/>
      <c r="BT58" s="1357"/>
      <c r="BU58" s="1357"/>
      <c r="BV58" s="1357"/>
      <c r="BW58" s="1357"/>
      <c r="BX58" s="1357"/>
      <c r="BY58" s="1357"/>
      <c r="BZ58" s="1357"/>
      <c r="CA58" s="1357"/>
      <c r="CB58" s="1357"/>
      <c r="CC58" s="1357"/>
      <c r="CD58" s="1357"/>
      <c r="CE58" s="1355"/>
    </row>
    <row r="59" spans="1:83" ht="4.5" customHeight="1">
      <c r="A59" s="224"/>
      <c r="B59" s="1320"/>
      <c r="C59" s="1280"/>
      <c r="D59" s="1280"/>
      <c r="E59" s="1280"/>
      <c r="F59" s="1280"/>
      <c r="G59" s="1280"/>
      <c r="H59" s="1280"/>
      <c r="I59" s="1280"/>
      <c r="J59" s="1281"/>
      <c r="K59" s="1327">
        <f>控除!$I$19</f>
        <v>0</v>
      </c>
      <c r="L59" s="1103"/>
      <c r="M59" s="1103"/>
      <c r="N59" s="1103"/>
      <c r="O59" s="1103"/>
      <c r="P59" s="1103"/>
      <c r="Q59" s="1103"/>
      <c r="R59" s="1103"/>
      <c r="S59" s="1103"/>
      <c r="T59" s="1103"/>
      <c r="U59" s="1103"/>
      <c r="V59" s="1103"/>
      <c r="W59" s="1103"/>
      <c r="X59" s="1103"/>
      <c r="Y59" s="1103"/>
      <c r="Z59" s="1103"/>
      <c r="AA59" s="1103"/>
      <c r="AB59" s="1103"/>
      <c r="AC59" s="1103"/>
      <c r="AD59" s="1513" t="s">
        <v>242</v>
      </c>
      <c r="AE59" s="1327">
        <f>控除!$I$23</f>
        <v>0</v>
      </c>
      <c r="AF59" s="1103"/>
      <c r="AG59" s="1103"/>
      <c r="AH59" s="1103"/>
      <c r="AI59" s="1103"/>
      <c r="AJ59" s="1103"/>
      <c r="AK59" s="1103"/>
      <c r="AL59" s="1103"/>
      <c r="AM59" s="1103"/>
      <c r="AN59" s="1103"/>
      <c r="AO59" s="1103"/>
      <c r="AP59" s="1103"/>
      <c r="AQ59" s="1103"/>
      <c r="AR59" s="1103"/>
      <c r="AS59" s="1103"/>
      <c r="AT59" s="1103"/>
      <c r="AU59" s="1103"/>
      <c r="AV59" s="1103"/>
      <c r="AW59" s="1103"/>
      <c r="AX59" s="1520" t="s">
        <v>242</v>
      </c>
      <c r="BA59" s="1623"/>
      <c r="BB59" s="1624"/>
      <c r="BC59" s="1625"/>
      <c r="BD59" s="1589" t="s">
        <v>256</v>
      </c>
      <c r="BE59" s="1590"/>
      <c r="BF59" s="1591"/>
      <c r="BG59" s="1589" t="s">
        <v>257</v>
      </c>
      <c r="BH59" s="1590"/>
      <c r="BI59" s="1590"/>
      <c r="BJ59" s="1590"/>
      <c r="BK59" s="1590"/>
      <c r="BL59" s="1590"/>
      <c r="BM59" s="1590"/>
      <c r="BN59" s="1590"/>
      <c r="BO59" s="1590"/>
      <c r="BP59" s="1591"/>
      <c r="BQ59" s="1359" t="s">
        <v>258</v>
      </c>
      <c r="BR59" s="1360"/>
      <c r="BS59" s="1361"/>
      <c r="BT59" s="1536">
        <f>収入!$K$41</f>
        <v>0</v>
      </c>
      <c r="BU59" s="1357"/>
      <c r="BV59" s="1357"/>
      <c r="BW59" s="1357"/>
      <c r="BX59" s="1357"/>
      <c r="BY59" s="1357"/>
      <c r="BZ59" s="1357"/>
      <c r="CA59" s="1357"/>
      <c r="CB59" s="1357"/>
      <c r="CC59" s="1357"/>
      <c r="CD59" s="1357"/>
      <c r="CE59" s="1355"/>
    </row>
    <row r="60" spans="1:83" ht="4.5" customHeight="1">
      <c r="A60" s="224"/>
      <c r="B60" s="1320" t="s">
        <v>254</v>
      </c>
      <c r="C60" s="1280"/>
      <c r="D60" s="1280"/>
      <c r="E60" s="1280"/>
      <c r="F60" s="1280"/>
      <c r="G60" s="1280"/>
      <c r="H60" s="1280"/>
      <c r="I60" s="1280"/>
      <c r="J60" s="1281"/>
      <c r="K60" s="1328"/>
      <c r="L60" s="1104"/>
      <c r="M60" s="1104"/>
      <c r="N60" s="1104"/>
      <c r="O60" s="1104"/>
      <c r="P60" s="1104"/>
      <c r="Q60" s="1104"/>
      <c r="R60" s="1104"/>
      <c r="S60" s="1104"/>
      <c r="T60" s="1104"/>
      <c r="U60" s="1104"/>
      <c r="V60" s="1104"/>
      <c r="W60" s="1104"/>
      <c r="X60" s="1104"/>
      <c r="Y60" s="1104"/>
      <c r="Z60" s="1104"/>
      <c r="AA60" s="1104"/>
      <c r="AB60" s="1104"/>
      <c r="AC60" s="1104"/>
      <c r="AD60" s="1514"/>
      <c r="AE60" s="1328"/>
      <c r="AF60" s="1104"/>
      <c r="AG60" s="1104"/>
      <c r="AH60" s="1104"/>
      <c r="AI60" s="1104"/>
      <c r="AJ60" s="1104"/>
      <c r="AK60" s="1104"/>
      <c r="AL60" s="1104"/>
      <c r="AM60" s="1104"/>
      <c r="AN60" s="1104"/>
      <c r="AO60" s="1104"/>
      <c r="AP60" s="1104"/>
      <c r="AQ60" s="1104"/>
      <c r="AR60" s="1104"/>
      <c r="AS60" s="1104"/>
      <c r="AT60" s="1104"/>
      <c r="AU60" s="1104"/>
      <c r="AV60" s="1104"/>
      <c r="AW60" s="1104"/>
      <c r="AX60" s="1521"/>
      <c r="BA60" s="1623"/>
      <c r="BB60" s="1624"/>
      <c r="BC60" s="1625"/>
      <c r="BD60" s="1523"/>
      <c r="BE60" s="1393"/>
      <c r="BF60" s="1394"/>
      <c r="BG60" s="1523"/>
      <c r="BH60" s="1393"/>
      <c r="BI60" s="1393"/>
      <c r="BJ60" s="1393"/>
      <c r="BK60" s="1393"/>
      <c r="BL60" s="1393"/>
      <c r="BM60" s="1393"/>
      <c r="BN60" s="1393"/>
      <c r="BO60" s="1393"/>
      <c r="BP60" s="1394"/>
      <c r="BQ60" s="1359"/>
      <c r="BR60" s="1360"/>
      <c r="BS60" s="1361"/>
      <c r="BT60" s="1357"/>
      <c r="BU60" s="1357"/>
      <c r="BV60" s="1357"/>
      <c r="BW60" s="1357"/>
      <c r="BX60" s="1357"/>
      <c r="BY60" s="1357"/>
      <c r="BZ60" s="1357"/>
      <c r="CA60" s="1357"/>
      <c r="CB60" s="1357"/>
      <c r="CC60" s="1357"/>
      <c r="CD60" s="1357"/>
      <c r="CE60" s="1355"/>
    </row>
    <row r="61" spans="1:83" ht="4.5" customHeight="1">
      <c r="A61" s="224"/>
      <c r="B61" s="1320"/>
      <c r="C61" s="1280"/>
      <c r="D61" s="1280"/>
      <c r="E61" s="1280"/>
      <c r="F61" s="1280"/>
      <c r="G61" s="1280"/>
      <c r="H61" s="1280"/>
      <c r="I61" s="1280"/>
      <c r="J61" s="1281"/>
      <c r="K61" s="1328"/>
      <c r="L61" s="1104"/>
      <c r="M61" s="1104"/>
      <c r="N61" s="1104"/>
      <c r="O61" s="1104"/>
      <c r="P61" s="1104"/>
      <c r="Q61" s="1104"/>
      <c r="R61" s="1104"/>
      <c r="S61" s="1104"/>
      <c r="T61" s="1104"/>
      <c r="U61" s="1104"/>
      <c r="V61" s="1104"/>
      <c r="W61" s="1104"/>
      <c r="X61" s="1104"/>
      <c r="Y61" s="1104"/>
      <c r="Z61" s="1104"/>
      <c r="AA61" s="1104"/>
      <c r="AB61" s="1104"/>
      <c r="AC61" s="1104"/>
      <c r="AD61" s="1514"/>
      <c r="AE61" s="1328"/>
      <c r="AF61" s="1104"/>
      <c r="AG61" s="1104"/>
      <c r="AH61" s="1104"/>
      <c r="AI61" s="1104"/>
      <c r="AJ61" s="1104"/>
      <c r="AK61" s="1104"/>
      <c r="AL61" s="1104"/>
      <c r="AM61" s="1104"/>
      <c r="AN61" s="1104"/>
      <c r="AO61" s="1104"/>
      <c r="AP61" s="1104"/>
      <c r="AQ61" s="1104"/>
      <c r="AR61" s="1104"/>
      <c r="AS61" s="1104"/>
      <c r="AT61" s="1104"/>
      <c r="AU61" s="1104"/>
      <c r="AV61" s="1104"/>
      <c r="AW61" s="1104"/>
      <c r="AX61" s="1521"/>
      <c r="BA61" s="1623"/>
      <c r="BB61" s="1624"/>
      <c r="BC61" s="1625"/>
      <c r="BD61" s="1523"/>
      <c r="BE61" s="1393"/>
      <c r="BF61" s="1394"/>
      <c r="BG61" s="1523"/>
      <c r="BH61" s="1393"/>
      <c r="BI61" s="1393"/>
      <c r="BJ61" s="1393"/>
      <c r="BK61" s="1393"/>
      <c r="BL61" s="1393"/>
      <c r="BM61" s="1393"/>
      <c r="BN61" s="1393"/>
      <c r="BO61" s="1393"/>
      <c r="BP61" s="1394"/>
      <c r="BQ61" s="1359"/>
      <c r="BR61" s="1360"/>
      <c r="BS61" s="1361"/>
      <c r="BT61" s="1357"/>
      <c r="BU61" s="1357"/>
      <c r="BV61" s="1357"/>
      <c r="BW61" s="1357"/>
      <c r="BX61" s="1357"/>
      <c r="BY61" s="1357"/>
      <c r="BZ61" s="1357"/>
      <c r="CA61" s="1357"/>
      <c r="CB61" s="1357"/>
      <c r="CC61" s="1357"/>
      <c r="CD61" s="1357"/>
      <c r="CE61" s="1355"/>
    </row>
    <row r="62" spans="1:83" ht="4.5" customHeight="1">
      <c r="A62" s="224"/>
      <c r="B62" s="1320"/>
      <c r="C62" s="1280"/>
      <c r="D62" s="1280"/>
      <c r="E62" s="1280"/>
      <c r="F62" s="1280"/>
      <c r="G62" s="1280"/>
      <c r="H62" s="1280"/>
      <c r="I62" s="1280"/>
      <c r="J62" s="1281"/>
      <c r="K62" s="1329" t="s">
        <v>255</v>
      </c>
      <c r="L62" s="1330"/>
      <c r="M62" s="1330"/>
      <c r="N62" s="1330"/>
      <c r="O62" s="1330"/>
      <c r="P62" s="1330"/>
      <c r="Q62" s="1330"/>
      <c r="R62" s="1330"/>
      <c r="S62" s="1330"/>
      <c r="T62" s="1330"/>
      <c r="U62" s="1330"/>
      <c r="V62" s="1330"/>
      <c r="W62" s="1330"/>
      <c r="X62" s="1330"/>
      <c r="Y62" s="1330"/>
      <c r="Z62" s="1330"/>
      <c r="AA62" s="1330"/>
      <c r="AB62" s="1330"/>
      <c r="AC62" s="1330"/>
      <c r="AD62" s="1331"/>
      <c r="AE62" s="1580"/>
      <c r="AF62" s="1581"/>
      <c r="AG62" s="1581"/>
      <c r="AH62" s="1581"/>
      <c r="AI62" s="1581"/>
      <c r="AJ62" s="1581"/>
      <c r="AK62" s="1581"/>
      <c r="AL62" s="1581"/>
      <c r="AM62" s="1581"/>
      <c r="AN62" s="1581"/>
      <c r="AO62" s="1581"/>
      <c r="AP62" s="1581"/>
      <c r="AQ62" s="1581"/>
      <c r="AR62" s="1581"/>
      <c r="AS62" s="1581"/>
      <c r="AT62" s="1581"/>
      <c r="AU62" s="1581"/>
      <c r="AV62" s="1581"/>
      <c r="AW62" s="1581"/>
      <c r="AX62" s="1582"/>
      <c r="BA62" s="1623"/>
      <c r="BB62" s="1624"/>
      <c r="BC62" s="1625"/>
      <c r="BD62" s="1523"/>
      <c r="BE62" s="1393"/>
      <c r="BF62" s="1394"/>
      <c r="BG62" s="1524"/>
      <c r="BH62" s="1438"/>
      <c r="BI62" s="1438"/>
      <c r="BJ62" s="1438"/>
      <c r="BK62" s="1438"/>
      <c r="BL62" s="1438"/>
      <c r="BM62" s="1438"/>
      <c r="BN62" s="1438"/>
      <c r="BO62" s="1438"/>
      <c r="BP62" s="1525"/>
      <c r="BQ62" s="1359"/>
      <c r="BR62" s="1360"/>
      <c r="BS62" s="1361"/>
      <c r="BT62" s="1357"/>
      <c r="BU62" s="1357"/>
      <c r="BV62" s="1357"/>
      <c r="BW62" s="1357"/>
      <c r="BX62" s="1357"/>
      <c r="BY62" s="1357"/>
      <c r="BZ62" s="1357"/>
      <c r="CA62" s="1357"/>
      <c r="CB62" s="1357"/>
      <c r="CC62" s="1357"/>
      <c r="CD62" s="1357"/>
      <c r="CE62" s="1355"/>
    </row>
    <row r="63" spans="1:83" ht="4.5" customHeight="1">
      <c r="A63" s="224"/>
      <c r="B63" s="1320"/>
      <c r="C63" s="1280"/>
      <c r="D63" s="1280"/>
      <c r="E63" s="1280"/>
      <c r="F63" s="1280"/>
      <c r="G63" s="1280"/>
      <c r="H63" s="1280"/>
      <c r="I63" s="1280"/>
      <c r="J63" s="1281"/>
      <c r="K63" s="1332"/>
      <c r="L63" s="1333"/>
      <c r="M63" s="1333"/>
      <c r="N63" s="1333"/>
      <c r="O63" s="1333"/>
      <c r="P63" s="1333"/>
      <c r="Q63" s="1333"/>
      <c r="R63" s="1333"/>
      <c r="S63" s="1333"/>
      <c r="T63" s="1333"/>
      <c r="U63" s="1333"/>
      <c r="V63" s="1333"/>
      <c r="W63" s="1333"/>
      <c r="X63" s="1333"/>
      <c r="Y63" s="1333"/>
      <c r="Z63" s="1333"/>
      <c r="AA63" s="1333"/>
      <c r="AB63" s="1333"/>
      <c r="AC63" s="1333"/>
      <c r="AD63" s="1334"/>
      <c r="AE63" s="1583"/>
      <c r="AF63" s="1584"/>
      <c r="AG63" s="1584"/>
      <c r="AH63" s="1584"/>
      <c r="AI63" s="1584"/>
      <c r="AJ63" s="1584"/>
      <c r="AK63" s="1584"/>
      <c r="AL63" s="1584"/>
      <c r="AM63" s="1584"/>
      <c r="AN63" s="1584"/>
      <c r="AO63" s="1584"/>
      <c r="AP63" s="1584"/>
      <c r="AQ63" s="1584"/>
      <c r="AR63" s="1584"/>
      <c r="AS63" s="1584"/>
      <c r="AT63" s="1584"/>
      <c r="AU63" s="1584"/>
      <c r="AV63" s="1584"/>
      <c r="AW63" s="1584"/>
      <c r="AX63" s="1585"/>
      <c r="BA63" s="1623"/>
      <c r="BB63" s="1624"/>
      <c r="BC63" s="1625"/>
      <c r="BD63" s="1523"/>
      <c r="BE63" s="1393"/>
      <c r="BF63" s="1394"/>
      <c r="BG63" s="1589" t="s">
        <v>484</v>
      </c>
      <c r="BH63" s="1590"/>
      <c r="BI63" s="1590"/>
      <c r="BJ63" s="1590"/>
      <c r="BK63" s="1590"/>
      <c r="BL63" s="1590"/>
      <c r="BM63" s="1590"/>
      <c r="BN63" s="1590"/>
      <c r="BO63" s="1590"/>
      <c r="BP63" s="1591"/>
      <c r="BQ63" s="1359" t="s">
        <v>260</v>
      </c>
      <c r="BR63" s="1360"/>
      <c r="BS63" s="1361"/>
      <c r="BT63" s="1362">
        <f>収入!$K$49</f>
        <v>0</v>
      </c>
      <c r="BU63" s="1363"/>
      <c r="BV63" s="1363"/>
      <c r="BW63" s="1363"/>
      <c r="BX63" s="1363"/>
      <c r="BY63" s="1363"/>
      <c r="BZ63" s="1363"/>
      <c r="CA63" s="1363"/>
      <c r="CB63" s="1363"/>
      <c r="CC63" s="1363"/>
      <c r="CD63" s="1363"/>
      <c r="CE63" s="1368"/>
    </row>
    <row r="64" spans="1:83" ht="4.5" customHeight="1">
      <c r="A64" s="224"/>
      <c r="B64" s="1320"/>
      <c r="C64" s="1280"/>
      <c r="D64" s="1280"/>
      <c r="E64" s="1280"/>
      <c r="F64" s="1280"/>
      <c r="G64" s="1280"/>
      <c r="H64" s="1280"/>
      <c r="I64" s="1280"/>
      <c r="J64" s="1281"/>
      <c r="K64" s="1327">
        <f>控除!$Q$19</f>
        <v>0</v>
      </c>
      <c r="L64" s="1103"/>
      <c r="M64" s="1103"/>
      <c r="N64" s="1103"/>
      <c r="O64" s="1103"/>
      <c r="P64" s="1103"/>
      <c r="Q64" s="1103"/>
      <c r="R64" s="1103"/>
      <c r="S64" s="1103"/>
      <c r="T64" s="1103"/>
      <c r="U64" s="1103"/>
      <c r="V64" s="1103"/>
      <c r="W64" s="1103"/>
      <c r="X64" s="1103"/>
      <c r="Y64" s="1103"/>
      <c r="Z64" s="1103"/>
      <c r="AA64" s="1103"/>
      <c r="AB64" s="1103"/>
      <c r="AC64" s="1103"/>
      <c r="AD64" s="1513" t="s">
        <v>242</v>
      </c>
      <c r="AE64" s="1583"/>
      <c r="AF64" s="1584"/>
      <c r="AG64" s="1584"/>
      <c r="AH64" s="1584"/>
      <c r="AI64" s="1584"/>
      <c r="AJ64" s="1584"/>
      <c r="AK64" s="1584"/>
      <c r="AL64" s="1584"/>
      <c r="AM64" s="1584"/>
      <c r="AN64" s="1584"/>
      <c r="AO64" s="1584"/>
      <c r="AP64" s="1584"/>
      <c r="AQ64" s="1584"/>
      <c r="AR64" s="1584"/>
      <c r="AS64" s="1584"/>
      <c r="AT64" s="1584"/>
      <c r="AU64" s="1584"/>
      <c r="AV64" s="1584"/>
      <c r="AW64" s="1584"/>
      <c r="AX64" s="1585"/>
      <c r="BA64" s="1623"/>
      <c r="BB64" s="1624"/>
      <c r="BC64" s="1625"/>
      <c r="BD64" s="1523"/>
      <c r="BE64" s="1393"/>
      <c r="BF64" s="1394"/>
      <c r="BG64" s="1523"/>
      <c r="BH64" s="1393"/>
      <c r="BI64" s="1393"/>
      <c r="BJ64" s="1393"/>
      <c r="BK64" s="1393"/>
      <c r="BL64" s="1393"/>
      <c r="BM64" s="1393"/>
      <c r="BN64" s="1393"/>
      <c r="BO64" s="1393"/>
      <c r="BP64" s="1394"/>
      <c r="BQ64" s="1359"/>
      <c r="BR64" s="1360"/>
      <c r="BS64" s="1361"/>
      <c r="BT64" s="1364"/>
      <c r="BU64" s="1365"/>
      <c r="BV64" s="1365"/>
      <c r="BW64" s="1365"/>
      <c r="BX64" s="1365"/>
      <c r="BY64" s="1365"/>
      <c r="BZ64" s="1365"/>
      <c r="CA64" s="1365"/>
      <c r="CB64" s="1365"/>
      <c r="CC64" s="1365"/>
      <c r="CD64" s="1365"/>
      <c r="CE64" s="1369"/>
    </row>
    <row r="65" spans="1:87" ht="4.5" customHeight="1">
      <c r="A65" s="224"/>
      <c r="B65" s="242"/>
      <c r="C65" s="228"/>
      <c r="D65" s="228"/>
      <c r="E65" s="228"/>
      <c r="F65" s="228"/>
      <c r="G65" s="228"/>
      <c r="H65" s="228"/>
      <c r="I65" s="228"/>
      <c r="J65" s="228"/>
      <c r="K65" s="1328"/>
      <c r="L65" s="1104"/>
      <c r="M65" s="1104"/>
      <c r="N65" s="1104"/>
      <c r="O65" s="1104"/>
      <c r="P65" s="1104"/>
      <c r="Q65" s="1104"/>
      <c r="R65" s="1104"/>
      <c r="S65" s="1104"/>
      <c r="T65" s="1104"/>
      <c r="U65" s="1104"/>
      <c r="V65" s="1104"/>
      <c r="W65" s="1104"/>
      <c r="X65" s="1104"/>
      <c r="Y65" s="1104"/>
      <c r="Z65" s="1104"/>
      <c r="AA65" s="1104"/>
      <c r="AB65" s="1104"/>
      <c r="AC65" s="1104"/>
      <c r="AD65" s="1514"/>
      <c r="AE65" s="1583"/>
      <c r="AF65" s="1584"/>
      <c r="AG65" s="1584"/>
      <c r="AH65" s="1584"/>
      <c r="AI65" s="1584"/>
      <c r="AJ65" s="1584"/>
      <c r="AK65" s="1584"/>
      <c r="AL65" s="1584"/>
      <c r="AM65" s="1584"/>
      <c r="AN65" s="1584"/>
      <c r="AO65" s="1584"/>
      <c r="AP65" s="1584"/>
      <c r="AQ65" s="1584"/>
      <c r="AR65" s="1584"/>
      <c r="AS65" s="1584"/>
      <c r="AT65" s="1584"/>
      <c r="AU65" s="1584"/>
      <c r="AV65" s="1584"/>
      <c r="AW65" s="1584"/>
      <c r="AX65" s="1585"/>
      <c r="BA65" s="1623"/>
      <c r="BB65" s="1624"/>
      <c r="BC65" s="1625"/>
      <c r="BD65" s="1523"/>
      <c r="BE65" s="1393"/>
      <c r="BF65" s="1394"/>
      <c r="BG65" s="1523"/>
      <c r="BH65" s="1393"/>
      <c r="BI65" s="1393"/>
      <c r="BJ65" s="1393"/>
      <c r="BK65" s="1393"/>
      <c r="BL65" s="1393"/>
      <c r="BM65" s="1393"/>
      <c r="BN65" s="1393"/>
      <c r="BO65" s="1393"/>
      <c r="BP65" s="1394"/>
      <c r="BQ65" s="1359"/>
      <c r="BR65" s="1360"/>
      <c r="BS65" s="1361"/>
      <c r="BT65" s="1364"/>
      <c r="BU65" s="1365"/>
      <c r="BV65" s="1365"/>
      <c r="BW65" s="1365"/>
      <c r="BX65" s="1365"/>
      <c r="BY65" s="1365"/>
      <c r="BZ65" s="1365"/>
      <c r="CA65" s="1365"/>
      <c r="CB65" s="1365"/>
      <c r="CC65" s="1365"/>
      <c r="CD65" s="1365"/>
      <c r="CE65" s="1369"/>
    </row>
    <row r="66" spans="1:87" ht="4.5" customHeight="1">
      <c r="A66" s="224"/>
      <c r="B66" s="259"/>
      <c r="C66" s="260"/>
      <c r="D66" s="260"/>
      <c r="E66" s="260"/>
      <c r="F66" s="260"/>
      <c r="G66" s="260"/>
      <c r="H66" s="260"/>
      <c r="I66" s="260"/>
      <c r="J66" s="260"/>
      <c r="K66" s="1593"/>
      <c r="L66" s="1105"/>
      <c r="M66" s="1105"/>
      <c r="N66" s="1105"/>
      <c r="O66" s="1105"/>
      <c r="P66" s="1105"/>
      <c r="Q66" s="1105"/>
      <c r="R66" s="1105"/>
      <c r="S66" s="1105"/>
      <c r="T66" s="1105"/>
      <c r="U66" s="1105"/>
      <c r="V66" s="1105"/>
      <c r="W66" s="1105"/>
      <c r="X66" s="1105"/>
      <c r="Y66" s="1105"/>
      <c r="Z66" s="1105"/>
      <c r="AA66" s="1105"/>
      <c r="AB66" s="1105"/>
      <c r="AC66" s="1105"/>
      <c r="AD66" s="1515"/>
      <c r="AE66" s="1586"/>
      <c r="AF66" s="1587"/>
      <c r="AG66" s="1587"/>
      <c r="AH66" s="1587"/>
      <c r="AI66" s="1587"/>
      <c r="AJ66" s="1587"/>
      <c r="AK66" s="1587"/>
      <c r="AL66" s="1587"/>
      <c r="AM66" s="1587"/>
      <c r="AN66" s="1587"/>
      <c r="AO66" s="1587"/>
      <c r="AP66" s="1587"/>
      <c r="AQ66" s="1587"/>
      <c r="AR66" s="1587"/>
      <c r="AS66" s="1587"/>
      <c r="AT66" s="1587"/>
      <c r="AU66" s="1587"/>
      <c r="AV66" s="1587"/>
      <c r="AW66" s="1587"/>
      <c r="AX66" s="1588"/>
      <c r="BA66" s="1623"/>
      <c r="BB66" s="1624"/>
      <c r="BC66" s="1625"/>
      <c r="BD66" s="1523"/>
      <c r="BE66" s="1393"/>
      <c r="BF66" s="1394"/>
      <c r="BG66" s="1524"/>
      <c r="BH66" s="1438"/>
      <c r="BI66" s="1438"/>
      <c r="BJ66" s="1438"/>
      <c r="BK66" s="1438"/>
      <c r="BL66" s="1438"/>
      <c r="BM66" s="1438"/>
      <c r="BN66" s="1438"/>
      <c r="BO66" s="1438"/>
      <c r="BP66" s="1525"/>
      <c r="BQ66" s="1359"/>
      <c r="BR66" s="1360"/>
      <c r="BS66" s="1361"/>
      <c r="BT66" s="1366"/>
      <c r="BU66" s="1367"/>
      <c r="BV66" s="1367"/>
      <c r="BW66" s="1367"/>
      <c r="BX66" s="1367"/>
      <c r="BY66" s="1367"/>
      <c r="BZ66" s="1367"/>
      <c r="CA66" s="1367"/>
      <c r="CB66" s="1367"/>
      <c r="CC66" s="1367"/>
      <c r="CD66" s="1367"/>
      <c r="CE66" s="1370"/>
    </row>
    <row r="67" spans="1:87" ht="4.5" customHeight="1">
      <c r="A67" s="224"/>
      <c r="B67" s="1337" t="s">
        <v>507</v>
      </c>
      <c r="C67" s="1338"/>
      <c r="D67" s="1338"/>
      <c r="E67" s="1338"/>
      <c r="F67" s="1338"/>
      <c r="G67" s="1338"/>
      <c r="H67" s="1338"/>
      <c r="I67" s="1338"/>
      <c r="J67" s="1339"/>
      <c r="K67" s="1329" t="s">
        <v>86</v>
      </c>
      <c r="L67" s="1330"/>
      <c r="M67" s="1330"/>
      <c r="N67" s="1330"/>
      <c r="O67" s="1330"/>
      <c r="P67" s="1330"/>
      <c r="Q67" s="1330"/>
      <c r="R67" s="1330"/>
      <c r="S67" s="1330"/>
      <c r="T67" s="1330"/>
      <c r="U67" s="1330"/>
      <c r="V67" s="1330"/>
      <c r="W67" s="1330"/>
      <c r="X67" s="1330"/>
      <c r="Y67" s="1330"/>
      <c r="Z67" s="1330"/>
      <c r="AA67" s="1330"/>
      <c r="AB67" s="1330"/>
      <c r="AC67" s="1330"/>
      <c r="AD67" s="1331"/>
      <c r="AE67" s="1329" t="s">
        <v>87</v>
      </c>
      <c r="AF67" s="1330"/>
      <c r="AG67" s="1330"/>
      <c r="AH67" s="1330"/>
      <c r="AI67" s="1330"/>
      <c r="AJ67" s="1330"/>
      <c r="AK67" s="1330"/>
      <c r="AL67" s="1330"/>
      <c r="AM67" s="1330"/>
      <c r="AN67" s="1330"/>
      <c r="AO67" s="1330"/>
      <c r="AP67" s="1330"/>
      <c r="AQ67" s="1330"/>
      <c r="AR67" s="1330"/>
      <c r="AS67" s="1330"/>
      <c r="AT67" s="1330"/>
      <c r="AU67" s="1330"/>
      <c r="AV67" s="1330"/>
      <c r="AW67" s="1330"/>
      <c r="AX67" s="1335"/>
      <c r="BA67" s="1623"/>
      <c r="BB67" s="1624"/>
      <c r="BC67" s="1625"/>
      <c r="BD67" s="1523"/>
      <c r="BE67" s="1393"/>
      <c r="BF67" s="1394"/>
      <c r="BG67" s="1572" t="s">
        <v>259</v>
      </c>
      <c r="BH67" s="1574"/>
      <c r="BI67" s="1574"/>
      <c r="BJ67" s="1574"/>
      <c r="BK67" s="1574"/>
      <c r="BL67" s="1574"/>
      <c r="BM67" s="1574"/>
      <c r="BN67" s="1574"/>
      <c r="BO67" s="1574"/>
      <c r="BP67" s="1575"/>
      <c r="BQ67" s="1359" t="s">
        <v>263</v>
      </c>
      <c r="BR67" s="1360"/>
      <c r="BS67" s="1361"/>
      <c r="BT67" s="1536">
        <f>収入!$K$57</f>
        <v>0</v>
      </c>
      <c r="BU67" s="1357"/>
      <c r="BV67" s="1357"/>
      <c r="BW67" s="1357"/>
      <c r="BX67" s="1357"/>
      <c r="BY67" s="1357"/>
      <c r="BZ67" s="1357"/>
      <c r="CA67" s="1357"/>
      <c r="CB67" s="1357"/>
      <c r="CC67" s="1357"/>
      <c r="CD67" s="1357"/>
      <c r="CE67" s="1355"/>
    </row>
    <row r="68" spans="1:87" ht="4.5" customHeight="1">
      <c r="A68" s="224"/>
      <c r="B68" s="1340"/>
      <c r="C68" s="1341"/>
      <c r="D68" s="1341"/>
      <c r="E68" s="1341"/>
      <c r="F68" s="1341"/>
      <c r="G68" s="1341"/>
      <c r="H68" s="1341"/>
      <c r="I68" s="1341"/>
      <c r="J68" s="1342"/>
      <c r="K68" s="1332"/>
      <c r="L68" s="1333"/>
      <c r="M68" s="1333"/>
      <c r="N68" s="1333"/>
      <c r="O68" s="1333"/>
      <c r="P68" s="1333"/>
      <c r="Q68" s="1333"/>
      <c r="R68" s="1333"/>
      <c r="S68" s="1333"/>
      <c r="T68" s="1333"/>
      <c r="U68" s="1333"/>
      <c r="V68" s="1333"/>
      <c r="W68" s="1333"/>
      <c r="X68" s="1333"/>
      <c r="Y68" s="1333"/>
      <c r="Z68" s="1333"/>
      <c r="AA68" s="1333"/>
      <c r="AB68" s="1333"/>
      <c r="AC68" s="1333"/>
      <c r="AD68" s="1334"/>
      <c r="AE68" s="1332"/>
      <c r="AF68" s="1333"/>
      <c r="AG68" s="1333"/>
      <c r="AH68" s="1333"/>
      <c r="AI68" s="1333"/>
      <c r="AJ68" s="1333"/>
      <c r="AK68" s="1333"/>
      <c r="AL68" s="1333"/>
      <c r="AM68" s="1333"/>
      <c r="AN68" s="1333"/>
      <c r="AO68" s="1333"/>
      <c r="AP68" s="1333"/>
      <c r="AQ68" s="1333"/>
      <c r="AR68" s="1333"/>
      <c r="AS68" s="1333"/>
      <c r="AT68" s="1333"/>
      <c r="AU68" s="1333"/>
      <c r="AV68" s="1333"/>
      <c r="AW68" s="1333"/>
      <c r="AX68" s="1336"/>
      <c r="BA68" s="1623"/>
      <c r="BB68" s="1624"/>
      <c r="BC68" s="1625"/>
      <c r="BD68" s="1523"/>
      <c r="BE68" s="1393"/>
      <c r="BF68" s="1394"/>
      <c r="BG68" s="1572"/>
      <c r="BH68" s="1574"/>
      <c r="BI68" s="1574"/>
      <c r="BJ68" s="1574"/>
      <c r="BK68" s="1574"/>
      <c r="BL68" s="1574"/>
      <c r="BM68" s="1574"/>
      <c r="BN68" s="1574"/>
      <c r="BO68" s="1574"/>
      <c r="BP68" s="1575"/>
      <c r="BQ68" s="1359"/>
      <c r="BR68" s="1360"/>
      <c r="BS68" s="1361"/>
      <c r="BT68" s="1357"/>
      <c r="BU68" s="1357"/>
      <c r="BV68" s="1357"/>
      <c r="BW68" s="1357"/>
      <c r="BX68" s="1357"/>
      <c r="BY68" s="1357"/>
      <c r="BZ68" s="1357"/>
      <c r="CA68" s="1357"/>
      <c r="CB68" s="1357"/>
      <c r="CC68" s="1357"/>
      <c r="CD68" s="1357"/>
      <c r="CE68" s="1355"/>
    </row>
    <row r="69" spans="1:87" ht="4.5" customHeight="1">
      <c r="A69" s="224"/>
      <c r="B69" s="1340"/>
      <c r="C69" s="1341"/>
      <c r="D69" s="1341"/>
      <c r="E69" s="1341"/>
      <c r="F69" s="1341"/>
      <c r="G69" s="1341"/>
      <c r="H69" s="1341"/>
      <c r="I69" s="1341"/>
      <c r="J69" s="1342"/>
      <c r="K69" s="1327">
        <f>控除!$A$28</f>
        <v>0</v>
      </c>
      <c r="L69" s="1103"/>
      <c r="M69" s="1103"/>
      <c r="N69" s="1103"/>
      <c r="O69" s="1103"/>
      <c r="P69" s="1103"/>
      <c r="Q69" s="1103"/>
      <c r="R69" s="1103"/>
      <c r="S69" s="1103"/>
      <c r="T69" s="1103"/>
      <c r="U69" s="1103"/>
      <c r="V69" s="1103"/>
      <c r="W69" s="1103"/>
      <c r="X69" s="1103"/>
      <c r="Y69" s="1103"/>
      <c r="Z69" s="1103"/>
      <c r="AA69" s="1103"/>
      <c r="AB69" s="1103"/>
      <c r="AC69" s="1103"/>
      <c r="AD69" s="1513" t="s">
        <v>242</v>
      </c>
      <c r="AE69" s="1327">
        <f>控除!$I$28</f>
        <v>0</v>
      </c>
      <c r="AF69" s="1103"/>
      <c r="AG69" s="1103"/>
      <c r="AH69" s="1103"/>
      <c r="AI69" s="1103"/>
      <c r="AJ69" s="1103"/>
      <c r="AK69" s="1103"/>
      <c r="AL69" s="1103"/>
      <c r="AM69" s="1103"/>
      <c r="AN69" s="1103"/>
      <c r="AO69" s="1103"/>
      <c r="AP69" s="1103"/>
      <c r="AQ69" s="1103"/>
      <c r="AR69" s="1103"/>
      <c r="AS69" s="1103"/>
      <c r="AT69" s="1103"/>
      <c r="AU69" s="1103"/>
      <c r="AV69" s="1103"/>
      <c r="AW69" s="1103"/>
      <c r="AX69" s="1520" t="s">
        <v>242</v>
      </c>
      <c r="BA69" s="1623"/>
      <c r="BB69" s="1624"/>
      <c r="BC69" s="1625"/>
      <c r="BD69" s="1523"/>
      <c r="BE69" s="1393"/>
      <c r="BF69" s="1394"/>
      <c r="BG69" s="1572"/>
      <c r="BH69" s="1574"/>
      <c r="BI69" s="1574"/>
      <c r="BJ69" s="1574"/>
      <c r="BK69" s="1574"/>
      <c r="BL69" s="1574"/>
      <c r="BM69" s="1574"/>
      <c r="BN69" s="1574"/>
      <c r="BO69" s="1574"/>
      <c r="BP69" s="1575"/>
      <c r="BQ69" s="1359"/>
      <c r="BR69" s="1360"/>
      <c r="BS69" s="1361"/>
      <c r="BT69" s="1357"/>
      <c r="BU69" s="1357"/>
      <c r="BV69" s="1357"/>
      <c r="BW69" s="1357"/>
      <c r="BX69" s="1357"/>
      <c r="BY69" s="1357"/>
      <c r="BZ69" s="1357"/>
      <c r="CA69" s="1357"/>
      <c r="CB69" s="1357"/>
      <c r="CC69" s="1357"/>
      <c r="CD69" s="1357"/>
      <c r="CE69" s="1355"/>
    </row>
    <row r="70" spans="1:87" ht="4.5" customHeight="1">
      <c r="A70" s="224"/>
      <c r="B70" s="1340"/>
      <c r="C70" s="1341"/>
      <c r="D70" s="1341"/>
      <c r="E70" s="1341"/>
      <c r="F70" s="1341"/>
      <c r="G70" s="1341"/>
      <c r="H70" s="1341"/>
      <c r="I70" s="1341"/>
      <c r="J70" s="1342"/>
      <c r="K70" s="1328"/>
      <c r="L70" s="1104"/>
      <c r="M70" s="1104"/>
      <c r="N70" s="1104"/>
      <c r="O70" s="1104"/>
      <c r="P70" s="1104"/>
      <c r="Q70" s="1104"/>
      <c r="R70" s="1104"/>
      <c r="S70" s="1104"/>
      <c r="T70" s="1104"/>
      <c r="U70" s="1104"/>
      <c r="V70" s="1104"/>
      <c r="W70" s="1104"/>
      <c r="X70" s="1104"/>
      <c r="Y70" s="1104"/>
      <c r="Z70" s="1104"/>
      <c r="AA70" s="1104"/>
      <c r="AB70" s="1104"/>
      <c r="AC70" s="1104"/>
      <c r="AD70" s="1514"/>
      <c r="AE70" s="1328"/>
      <c r="AF70" s="1104"/>
      <c r="AG70" s="1104"/>
      <c r="AH70" s="1104"/>
      <c r="AI70" s="1104"/>
      <c r="AJ70" s="1104"/>
      <c r="AK70" s="1104"/>
      <c r="AL70" s="1104"/>
      <c r="AM70" s="1104"/>
      <c r="AN70" s="1104"/>
      <c r="AO70" s="1104"/>
      <c r="AP70" s="1104"/>
      <c r="AQ70" s="1104"/>
      <c r="AR70" s="1104"/>
      <c r="AS70" s="1104"/>
      <c r="AT70" s="1104"/>
      <c r="AU70" s="1104"/>
      <c r="AV70" s="1104"/>
      <c r="AW70" s="1104"/>
      <c r="AX70" s="1521"/>
      <c r="BA70" s="1623"/>
      <c r="BB70" s="1624"/>
      <c r="BC70" s="1625"/>
      <c r="BD70" s="1524"/>
      <c r="BE70" s="1438"/>
      <c r="BF70" s="1525"/>
      <c r="BG70" s="1572"/>
      <c r="BH70" s="1574"/>
      <c r="BI70" s="1574"/>
      <c r="BJ70" s="1574"/>
      <c r="BK70" s="1574"/>
      <c r="BL70" s="1574"/>
      <c r="BM70" s="1574"/>
      <c r="BN70" s="1574"/>
      <c r="BO70" s="1574"/>
      <c r="BP70" s="1575"/>
      <c r="BQ70" s="1359"/>
      <c r="BR70" s="1360"/>
      <c r="BS70" s="1361"/>
      <c r="BT70" s="1357"/>
      <c r="BU70" s="1357"/>
      <c r="BV70" s="1357"/>
      <c r="BW70" s="1357"/>
      <c r="BX70" s="1357"/>
      <c r="BY70" s="1357"/>
      <c r="BZ70" s="1357"/>
      <c r="CA70" s="1357"/>
      <c r="CB70" s="1357"/>
      <c r="CC70" s="1357"/>
      <c r="CD70" s="1357"/>
      <c r="CE70" s="1355"/>
    </row>
    <row r="71" spans="1:87" ht="4.5" customHeight="1">
      <c r="A71" s="224"/>
      <c r="B71" s="1343"/>
      <c r="C71" s="1344"/>
      <c r="D71" s="1344"/>
      <c r="E71" s="1344"/>
      <c r="F71" s="1344"/>
      <c r="G71" s="1344"/>
      <c r="H71" s="1344"/>
      <c r="I71" s="1344"/>
      <c r="J71" s="1345"/>
      <c r="K71" s="1593"/>
      <c r="L71" s="1105"/>
      <c r="M71" s="1105"/>
      <c r="N71" s="1105"/>
      <c r="O71" s="1105"/>
      <c r="P71" s="1105"/>
      <c r="Q71" s="1105"/>
      <c r="R71" s="1105"/>
      <c r="S71" s="1105"/>
      <c r="T71" s="1105"/>
      <c r="U71" s="1105"/>
      <c r="V71" s="1105"/>
      <c r="W71" s="1105"/>
      <c r="X71" s="1105"/>
      <c r="Y71" s="1105"/>
      <c r="Z71" s="1105"/>
      <c r="AA71" s="1105"/>
      <c r="AB71" s="1105"/>
      <c r="AC71" s="1105"/>
      <c r="AD71" s="1515"/>
      <c r="AE71" s="1593"/>
      <c r="AF71" s="1105"/>
      <c r="AG71" s="1105"/>
      <c r="AH71" s="1105"/>
      <c r="AI71" s="1105"/>
      <c r="AJ71" s="1105"/>
      <c r="AK71" s="1105"/>
      <c r="AL71" s="1105"/>
      <c r="AM71" s="1105"/>
      <c r="AN71" s="1105"/>
      <c r="AO71" s="1105"/>
      <c r="AP71" s="1105"/>
      <c r="AQ71" s="1105"/>
      <c r="AR71" s="1105"/>
      <c r="AS71" s="1105"/>
      <c r="AT71" s="1105"/>
      <c r="AU71" s="1105"/>
      <c r="AV71" s="1105"/>
      <c r="AW71" s="1105"/>
      <c r="AX71" s="1571"/>
      <c r="BA71" s="1623"/>
      <c r="BB71" s="1624"/>
      <c r="BC71" s="1625"/>
      <c r="BD71" s="1595" t="s">
        <v>261</v>
      </c>
      <c r="BE71" s="1596"/>
      <c r="BF71" s="1597"/>
      <c r="BG71" s="1572" t="s">
        <v>262</v>
      </c>
      <c r="BH71" s="1574"/>
      <c r="BI71" s="1574"/>
      <c r="BJ71" s="1574"/>
      <c r="BK71" s="1574"/>
      <c r="BL71" s="1574"/>
      <c r="BM71" s="1574"/>
      <c r="BN71" s="1574"/>
      <c r="BO71" s="1574"/>
      <c r="BP71" s="1575"/>
      <c r="BQ71" s="1359" t="s">
        <v>265</v>
      </c>
      <c r="BR71" s="1360"/>
      <c r="BS71" s="1361"/>
      <c r="BT71" s="1357">
        <v>0</v>
      </c>
      <c r="BU71" s="1357"/>
      <c r="BV71" s="1357"/>
      <c r="BW71" s="1357"/>
      <c r="BX71" s="1357"/>
      <c r="BY71" s="1357"/>
      <c r="BZ71" s="1357"/>
      <c r="CA71" s="1357"/>
      <c r="CB71" s="1357"/>
      <c r="CC71" s="1357"/>
      <c r="CD71" s="1357"/>
      <c r="CE71" s="1355"/>
    </row>
    <row r="72" spans="1:87" ht="4.5" customHeight="1">
      <c r="A72" s="224"/>
      <c r="B72" s="1268" t="s">
        <v>509</v>
      </c>
      <c r="C72" s="1269"/>
      <c r="D72" s="1269"/>
      <c r="E72" s="1269"/>
      <c r="F72" s="1269"/>
      <c r="G72" s="1269"/>
      <c r="H72" s="1269"/>
      <c r="I72" s="1269"/>
      <c r="J72" s="1269"/>
      <c r="K72" s="1351" t="s">
        <v>511</v>
      </c>
      <c r="L72" s="1352"/>
      <c r="M72" s="1352" t="str">
        <f>IF(控除!$E$36=0,控除!$AW$41,控除!$AW$42)</f>
        <v>☐</v>
      </c>
      <c r="N72" s="1352"/>
      <c r="O72" s="1347" t="s">
        <v>512</v>
      </c>
      <c r="P72" s="1347"/>
      <c r="Q72" s="1347"/>
      <c r="R72" s="1347"/>
      <c r="S72" s="1347"/>
      <c r="T72" s="1347"/>
      <c r="U72" s="1347"/>
      <c r="V72" s="1347"/>
      <c r="W72" s="1347"/>
      <c r="X72" s="1347"/>
      <c r="Y72" s="1348"/>
      <c r="Z72" s="1346" t="s">
        <v>510</v>
      </c>
      <c r="AA72" s="1347"/>
      <c r="AB72" s="1347"/>
      <c r="AC72" s="1347"/>
      <c r="AD72" s="1347"/>
      <c r="AE72" s="1347"/>
      <c r="AF72" s="1347"/>
      <c r="AG72" s="1347"/>
      <c r="AH72" s="1347"/>
      <c r="AI72" s="1348"/>
      <c r="AJ72" s="1351" t="s">
        <v>514</v>
      </c>
      <c r="AK72" s="1352"/>
      <c r="AL72" s="1352" t="str">
        <f>IF(控除!$I$40=0,控除!$AW$41,控除!$AW$42)</f>
        <v>☐</v>
      </c>
      <c r="AM72" s="1352"/>
      <c r="AN72" s="1347" t="s">
        <v>515</v>
      </c>
      <c r="AO72" s="1347"/>
      <c r="AP72" s="1347"/>
      <c r="AQ72" s="1347"/>
      <c r="AR72" s="1347"/>
      <c r="AS72" s="1347"/>
      <c r="AT72" s="1347"/>
      <c r="AU72" s="1347"/>
      <c r="AV72" s="1347"/>
      <c r="AW72" s="1347"/>
      <c r="AX72" s="1534"/>
      <c r="BA72" s="1623"/>
      <c r="BB72" s="1624"/>
      <c r="BC72" s="1625"/>
      <c r="BD72" s="1598"/>
      <c r="BE72" s="1599"/>
      <c r="BF72" s="1600"/>
      <c r="BG72" s="1572"/>
      <c r="BH72" s="1574"/>
      <c r="BI72" s="1574"/>
      <c r="BJ72" s="1574"/>
      <c r="BK72" s="1574"/>
      <c r="BL72" s="1574"/>
      <c r="BM72" s="1574"/>
      <c r="BN72" s="1574"/>
      <c r="BO72" s="1574"/>
      <c r="BP72" s="1575"/>
      <c r="BQ72" s="1359"/>
      <c r="BR72" s="1360"/>
      <c r="BS72" s="1361"/>
      <c r="BT72" s="1357"/>
      <c r="BU72" s="1357"/>
      <c r="BV72" s="1357"/>
      <c r="BW72" s="1357"/>
      <c r="BX72" s="1357"/>
      <c r="BY72" s="1357"/>
      <c r="BZ72" s="1357"/>
      <c r="CA72" s="1357"/>
      <c r="CB72" s="1357"/>
      <c r="CC72" s="1357"/>
      <c r="CD72" s="1357"/>
      <c r="CE72" s="1355"/>
    </row>
    <row r="73" spans="1:87" ht="4.5" customHeight="1">
      <c r="A73" s="224"/>
      <c r="B73" s="1268"/>
      <c r="C73" s="1269"/>
      <c r="D73" s="1269"/>
      <c r="E73" s="1269"/>
      <c r="F73" s="1269"/>
      <c r="G73" s="1269"/>
      <c r="H73" s="1269"/>
      <c r="I73" s="1269"/>
      <c r="J73" s="1269"/>
      <c r="K73" s="1353"/>
      <c r="L73" s="1246"/>
      <c r="M73" s="1246"/>
      <c r="N73" s="1246"/>
      <c r="O73" s="1269"/>
      <c r="P73" s="1269"/>
      <c r="Q73" s="1269"/>
      <c r="R73" s="1269"/>
      <c r="S73" s="1269"/>
      <c r="T73" s="1269"/>
      <c r="U73" s="1269"/>
      <c r="V73" s="1269"/>
      <c r="W73" s="1269"/>
      <c r="X73" s="1269"/>
      <c r="Y73" s="1350"/>
      <c r="Z73" s="1349"/>
      <c r="AA73" s="1269"/>
      <c r="AB73" s="1269"/>
      <c r="AC73" s="1269"/>
      <c r="AD73" s="1269"/>
      <c r="AE73" s="1269"/>
      <c r="AF73" s="1269"/>
      <c r="AG73" s="1269"/>
      <c r="AH73" s="1269"/>
      <c r="AI73" s="1350"/>
      <c r="AJ73" s="1353"/>
      <c r="AK73" s="1246"/>
      <c r="AL73" s="1246"/>
      <c r="AM73" s="1246"/>
      <c r="AN73" s="1269"/>
      <c r="AO73" s="1269"/>
      <c r="AP73" s="1269"/>
      <c r="AQ73" s="1269"/>
      <c r="AR73" s="1269"/>
      <c r="AS73" s="1269"/>
      <c r="AT73" s="1269"/>
      <c r="AU73" s="1269"/>
      <c r="AV73" s="1269"/>
      <c r="AW73" s="1269"/>
      <c r="AX73" s="1535"/>
      <c r="BA73" s="1623"/>
      <c r="BB73" s="1624"/>
      <c r="BC73" s="1625"/>
      <c r="BD73" s="1598"/>
      <c r="BE73" s="1599"/>
      <c r="BF73" s="1600"/>
      <c r="BG73" s="1572"/>
      <c r="BH73" s="1574"/>
      <c r="BI73" s="1574"/>
      <c r="BJ73" s="1574"/>
      <c r="BK73" s="1574"/>
      <c r="BL73" s="1574"/>
      <c r="BM73" s="1574"/>
      <c r="BN73" s="1574"/>
      <c r="BO73" s="1574"/>
      <c r="BP73" s="1575"/>
      <c r="BQ73" s="1359"/>
      <c r="BR73" s="1360"/>
      <c r="BS73" s="1361"/>
      <c r="BT73" s="1357"/>
      <c r="BU73" s="1357"/>
      <c r="BV73" s="1357"/>
      <c r="BW73" s="1357"/>
      <c r="BX73" s="1357"/>
      <c r="BY73" s="1357"/>
      <c r="BZ73" s="1357"/>
      <c r="CA73" s="1357"/>
      <c r="CB73" s="1357"/>
      <c r="CC73" s="1357"/>
      <c r="CD73" s="1357"/>
      <c r="CE73" s="1355"/>
    </row>
    <row r="74" spans="1:87" ht="4.5" customHeight="1">
      <c r="A74" s="224"/>
      <c r="B74" s="1268"/>
      <c r="C74" s="1269"/>
      <c r="D74" s="1269"/>
      <c r="E74" s="1269"/>
      <c r="F74" s="1269"/>
      <c r="G74" s="1269"/>
      <c r="H74" s="1269"/>
      <c r="I74" s="1269"/>
      <c r="J74" s="1269"/>
      <c r="K74" s="1353"/>
      <c r="L74" s="1246"/>
      <c r="M74" s="1246"/>
      <c r="N74" s="1246"/>
      <c r="O74" s="1269"/>
      <c r="P74" s="1269"/>
      <c r="Q74" s="1269"/>
      <c r="R74" s="1269"/>
      <c r="S74" s="1269"/>
      <c r="T74" s="1269"/>
      <c r="U74" s="1269"/>
      <c r="V74" s="1269"/>
      <c r="W74" s="1269"/>
      <c r="X74" s="1269"/>
      <c r="Y74" s="1350"/>
      <c r="Z74" s="1349"/>
      <c r="AA74" s="1269"/>
      <c r="AB74" s="1269"/>
      <c r="AC74" s="1269"/>
      <c r="AD74" s="1269"/>
      <c r="AE74" s="1269"/>
      <c r="AF74" s="1269"/>
      <c r="AG74" s="1269"/>
      <c r="AH74" s="1269"/>
      <c r="AI74" s="1350"/>
      <c r="AJ74" s="1353"/>
      <c r="AK74" s="1246"/>
      <c r="AL74" s="1246"/>
      <c r="AM74" s="1246"/>
      <c r="AN74" s="1269"/>
      <c r="AO74" s="1269"/>
      <c r="AP74" s="1269"/>
      <c r="AQ74" s="1269"/>
      <c r="AR74" s="1269"/>
      <c r="AS74" s="1269"/>
      <c r="AT74" s="1269"/>
      <c r="AU74" s="1269"/>
      <c r="AV74" s="1269"/>
      <c r="AW74" s="1269"/>
      <c r="AX74" s="1535"/>
      <c r="BA74" s="1623"/>
      <c r="BB74" s="1624"/>
      <c r="BC74" s="1625"/>
      <c r="BD74" s="1598"/>
      <c r="BE74" s="1599"/>
      <c r="BF74" s="1600"/>
      <c r="BG74" s="1572"/>
      <c r="BH74" s="1574"/>
      <c r="BI74" s="1574"/>
      <c r="BJ74" s="1574"/>
      <c r="BK74" s="1574"/>
      <c r="BL74" s="1574"/>
      <c r="BM74" s="1574"/>
      <c r="BN74" s="1574"/>
      <c r="BO74" s="1574"/>
      <c r="BP74" s="1575"/>
      <c r="BQ74" s="1359"/>
      <c r="BR74" s="1360"/>
      <c r="BS74" s="1361"/>
      <c r="BT74" s="1357"/>
      <c r="BU74" s="1357"/>
      <c r="BV74" s="1357"/>
      <c r="BW74" s="1357"/>
      <c r="BX74" s="1357"/>
      <c r="BY74" s="1357"/>
      <c r="BZ74" s="1357"/>
      <c r="CA74" s="1357"/>
      <c r="CB74" s="1357"/>
      <c r="CC74" s="1357"/>
      <c r="CD74" s="1357"/>
      <c r="CE74" s="1355"/>
    </row>
    <row r="75" spans="1:87" ht="4.5" customHeight="1">
      <c r="A75" s="224"/>
      <c r="B75" s="1610" t="s">
        <v>508</v>
      </c>
      <c r="C75" s="1611"/>
      <c r="D75" s="1611"/>
      <c r="E75" s="1611"/>
      <c r="F75" s="1611"/>
      <c r="G75" s="1611"/>
      <c r="H75" s="1611"/>
      <c r="I75" s="1611"/>
      <c r="J75" s="1612"/>
      <c r="K75" s="261"/>
      <c r="L75" s="1246" t="str">
        <f>IF(AND(控除!$E$36&lt;&gt;0,控除!$AX$34=2),控除!$AW$42,控除!$AW$41)</f>
        <v>☐</v>
      </c>
      <c r="M75" s="1246"/>
      <c r="N75" s="1244" t="s">
        <v>517</v>
      </c>
      <c r="O75" s="1244"/>
      <c r="P75" s="1244"/>
      <c r="Q75" s="1244"/>
      <c r="R75" s="1246" t="str">
        <f>IF(AND(控除!$E$36&lt;&gt;0,控除!$AX$34=3),控除!$AW$42,控除!$AW$41)</f>
        <v>☐</v>
      </c>
      <c r="S75" s="1246"/>
      <c r="T75" s="1244" t="s">
        <v>519</v>
      </c>
      <c r="U75" s="1244"/>
      <c r="V75" s="1244"/>
      <c r="W75" s="1244"/>
      <c r="X75" s="1244"/>
      <c r="Y75" s="262"/>
      <c r="Z75" s="1353" t="str">
        <f>IF(控除!$E$32=0,控除!$AW$41,控除!$AW$42)</f>
        <v>☐</v>
      </c>
      <c r="AA75" s="1246"/>
      <c r="AB75" s="1531" t="s">
        <v>513</v>
      </c>
      <c r="AC75" s="1269"/>
      <c r="AD75" s="1269"/>
      <c r="AE75" s="1269"/>
      <c r="AF75" s="1269"/>
      <c r="AG75" s="1269"/>
      <c r="AH75" s="1269"/>
      <c r="AI75" s="1350"/>
      <c r="AJ75" s="1540" t="s">
        <v>516</v>
      </c>
      <c r="AK75" s="1541"/>
      <c r="AL75" s="1541"/>
      <c r="AM75" s="1541"/>
      <c r="AN75" s="1541"/>
      <c r="AO75" s="1541"/>
      <c r="AP75" s="263"/>
      <c r="AQ75" s="263"/>
      <c r="AR75" s="263"/>
      <c r="AS75" s="263"/>
      <c r="AT75" s="263"/>
      <c r="AU75" s="263"/>
      <c r="AV75" s="263"/>
      <c r="AW75" s="263"/>
      <c r="AX75" s="264"/>
      <c r="BA75" s="1623"/>
      <c r="BB75" s="1624"/>
      <c r="BC75" s="1625"/>
      <c r="BD75" s="1598"/>
      <c r="BE75" s="1599"/>
      <c r="BF75" s="1600"/>
      <c r="BG75" s="1572" t="s">
        <v>264</v>
      </c>
      <c r="BH75" s="1574"/>
      <c r="BI75" s="1574"/>
      <c r="BJ75" s="1574"/>
      <c r="BK75" s="1574"/>
      <c r="BL75" s="1574"/>
      <c r="BM75" s="1574"/>
      <c r="BN75" s="1574"/>
      <c r="BO75" s="1574"/>
      <c r="BP75" s="1575"/>
      <c r="BQ75" s="1359" t="s">
        <v>267</v>
      </c>
      <c r="BR75" s="1360"/>
      <c r="BS75" s="1361"/>
      <c r="BT75" s="1357">
        <v>0</v>
      </c>
      <c r="BU75" s="1357"/>
      <c r="BV75" s="1357"/>
      <c r="BW75" s="1357"/>
      <c r="BX75" s="1357"/>
      <c r="BY75" s="1357"/>
      <c r="BZ75" s="1357"/>
      <c r="CA75" s="1357"/>
      <c r="CB75" s="1357"/>
      <c r="CC75" s="1357"/>
      <c r="CD75" s="1357"/>
      <c r="CE75" s="1355"/>
    </row>
    <row r="76" spans="1:87" ht="4.5" customHeight="1">
      <c r="A76" s="224"/>
      <c r="B76" s="1610"/>
      <c r="C76" s="1611"/>
      <c r="D76" s="1611"/>
      <c r="E76" s="1611"/>
      <c r="F76" s="1611"/>
      <c r="G76" s="1611"/>
      <c r="H76" s="1611"/>
      <c r="I76" s="1611"/>
      <c r="J76" s="1612"/>
      <c r="K76" s="261"/>
      <c r="L76" s="1246"/>
      <c r="M76" s="1246"/>
      <c r="N76" s="1244"/>
      <c r="O76" s="1244"/>
      <c r="P76" s="1244"/>
      <c r="Q76" s="1244"/>
      <c r="R76" s="1246"/>
      <c r="S76" s="1246"/>
      <c r="T76" s="1244"/>
      <c r="U76" s="1244"/>
      <c r="V76" s="1244"/>
      <c r="W76" s="1244"/>
      <c r="X76" s="1244"/>
      <c r="Y76" s="262"/>
      <c r="Z76" s="1353"/>
      <c r="AA76" s="1246"/>
      <c r="AB76" s="1269"/>
      <c r="AC76" s="1269"/>
      <c r="AD76" s="1269"/>
      <c r="AE76" s="1269"/>
      <c r="AF76" s="1269"/>
      <c r="AG76" s="1269"/>
      <c r="AH76" s="1269"/>
      <c r="AI76" s="1350"/>
      <c r="AJ76" s="1540"/>
      <c r="AK76" s="1541"/>
      <c r="AL76" s="1541"/>
      <c r="AM76" s="1541"/>
      <c r="AN76" s="1541"/>
      <c r="AO76" s="1541"/>
      <c r="AP76" s="263"/>
      <c r="AQ76" s="263"/>
      <c r="AR76" s="263"/>
      <c r="AS76" s="263"/>
      <c r="AT76" s="263"/>
      <c r="AU76" s="263"/>
      <c r="AV76" s="263"/>
      <c r="AW76" s="263"/>
      <c r="AX76" s="264"/>
      <c r="BA76" s="1623"/>
      <c r="BB76" s="1624"/>
      <c r="BC76" s="1625"/>
      <c r="BD76" s="1598"/>
      <c r="BE76" s="1599"/>
      <c r="BF76" s="1600"/>
      <c r="BG76" s="1572"/>
      <c r="BH76" s="1574"/>
      <c r="BI76" s="1574"/>
      <c r="BJ76" s="1574"/>
      <c r="BK76" s="1574"/>
      <c r="BL76" s="1574"/>
      <c r="BM76" s="1574"/>
      <c r="BN76" s="1574"/>
      <c r="BO76" s="1574"/>
      <c r="BP76" s="1575"/>
      <c r="BQ76" s="1359"/>
      <c r="BR76" s="1360"/>
      <c r="BS76" s="1361"/>
      <c r="BT76" s="1357"/>
      <c r="BU76" s="1357"/>
      <c r="BV76" s="1357"/>
      <c r="BW76" s="1357"/>
      <c r="BX76" s="1357"/>
      <c r="BY76" s="1357"/>
      <c r="BZ76" s="1357"/>
      <c r="CA76" s="1357"/>
      <c r="CB76" s="1357"/>
      <c r="CC76" s="1357"/>
      <c r="CD76" s="1357"/>
      <c r="CE76" s="1355"/>
    </row>
    <row r="77" spans="1:87" ht="4.5" customHeight="1">
      <c r="A77" s="224"/>
      <c r="B77" s="1610"/>
      <c r="C77" s="1611"/>
      <c r="D77" s="1611"/>
      <c r="E77" s="1611"/>
      <c r="F77" s="1611"/>
      <c r="G77" s="1611"/>
      <c r="H77" s="1611"/>
      <c r="I77" s="1611"/>
      <c r="J77" s="1612"/>
      <c r="K77" s="261"/>
      <c r="L77" s="1246"/>
      <c r="M77" s="1246"/>
      <c r="N77" s="1244"/>
      <c r="O77" s="1244"/>
      <c r="P77" s="1244"/>
      <c r="Q77" s="1244"/>
      <c r="R77" s="1246"/>
      <c r="S77" s="1246"/>
      <c r="T77" s="1244"/>
      <c r="U77" s="1244"/>
      <c r="V77" s="1244"/>
      <c r="W77" s="1244"/>
      <c r="X77" s="1244"/>
      <c r="Y77" s="262"/>
      <c r="Z77" s="1353"/>
      <c r="AA77" s="1246"/>
      <c r="AB77" s="1269"/>
      <c r="AC77" s="1269"/>
      <c r="AD77" s="1269"/>
      <c r="AE77" s="1269"/>
      <c r="AF77" s="1269"/>
      <c r="AG77" s="1269"/>
      <c r="AH77" s="1269"/>
      <c r="AI77" s="1350"/>
      <c r="AJ77" s="1542" t="str">
        <f>控除!$A$40&amp;""</f>
        <v/>
      </c>
      <c r="AK77" s="1543"/>
      <c r="AL77" s="1543"/>
      <c r="AM77" s="1543"/>
      <c r="AN77" s="1543"/>
      <c r="AO77" s="1543"/>
      <c r="AP77" s="1543"/>
      <c r="AQ77" s="1543"/>
      <c r="AR77" s="1543"/>
      <c r="AS77" s="1543"/>
      <c r="AT77" s="1543"/>
      <c r="AU77" s="1543"/>
      <c r="AV77" s="1543"/>
      <c r="AW77" s="1543"/>
      <c r="AX77" s="1544"/>
      <c r="BA77" s="1623"/>
      <c r="BB77" s="1624"/>
      <c r="BC77" s="1625"/>
      <c r="BD77" s="1598"/>
      <c r="BE77" s="1599"/>
      <c r="BF77" s="1600"/>
      <c r="BG77" s="1572"/>
      <c r="BH77" s="1574"/>
      <c r="BI77" s="1574"/>
      <c r="BJ77" s="1574"/>
      <c r="BK77" s="1574"/>
      <c r="BL77" s="1574"/>
      <c r="BM77" s="1574"/>
      <c r="BN77" s="1574"/>
      <c r="BO77" s="1574"/>
      <c r="BP77" s="1575"/>
      <c r="BQ77" s="1359"/>
      <c r="BR77" s="1360"/>
      <c r="BS77" s="1361"/>
      <c r="BT77" s="1357"/>
      <c r="BU77" s="1357"/>
      <c r="BV77" s="1357"/>
      <c r="BW77" s="1357"/>
      <c r="BX77" s="1357"/>
      <c r="BY77" s="1357"/>
      <c r="BZ77" s="1357"/>
      <c r="CA77" s="1357"/>
      <c r="CB77" s="1357"/>
      <c r="CC77" s="1357"/>
      <c r="CD77" s="1357"/>
      <c r="CE77" s="1355"/>
    </row>
    <row r="78" spans="1:87" ht="4.5" customHeight="1">
      <c r="A78" s="224"/>
      <c r="B78" s="1610"/>
      <c r="C78" s="1611"/>
      <c r="D78" s="1611"/>
      <c r="E78" s="1611"/>
      <c r="F78" s="1611"/>
      <c r="G78" s="1611"/>
      <c r="H78" s="1611"/>
      <c r="I78" s="1611"/>
      <c r="J78" s="1612"/>
      <c r="K78" s="261"/>
      <c r="L78" s="1246" t="str">
        <f>IF(AND(控除!$E$36&lt;&gt;0,控除!$AX$34=1),控除!$AW$42,控除!$AW$41)</f>
        <v>☐</v>
      </c>
      <c r="M78" s="1246"/>
      <c r="N78" s="1244" t="s">
        <v>518</v>
      </c>
      <c r="O78" s="1244"/>
      <c r="P78" s="1244"/>
      <c r="Q78" s="1244"/>
      <c r="R78" s="1246" t="str">
        <f>IF(AND(控除!$E$36&lt;&gt;0,控除!$AX$34=4),控除!$AW$42,控除!$AW$41)</f>
        <v>☐</v>
      </c>
      <c r="S78" s="1246"/>
      <c r="T78" s="1244" t="s">
        <v>520</v>
      </c>
      <c r="U78" s="1244"/>
      <c r="V78" s="1244"/>
      <c r="W78" s="1244"/>
      <c r="X78" s="1244"/>
      <c r="Y78" s="262"/>
      <c r="Z78" s="263"/>
      <c r="AA78" s="263"/>
      <c r="AB78" s="1269"/>
      <c r="AC78" s="1269"/>
      <c r="AD78" s="1269"/>
      <c r="AE78" s="1269"/>
      <c r="AF78" s="1269"/>
      <c r="AG78" s="1269"/>
      <c r="AH78" s="1269"/>
      <c r="AI78" s="1350"/>
      <c r="AJ78" s="1542"/>
      <c r="AK78" s="1543"/>
      <c r="AL78" s="1543"/>
      <c r="AM78" s="1543"/>
      <c r="AN78" s="1543"/>
      <c r="AO78" s="1543"/>
      <c r="AP78" s="1543"/>
      <c r="AQ78" s="1543"/>
      <c r="AR78" s="1543"/>
      <c r="AS78" s="1543"/>
      <c r="AT78" s="1543"/>
      <c r="AU78" s="1543"/>
      <c r="AV78" s="1543"/>
      <c r="AW78" s="1543"/>
      <c r="AX78" s="1544"/>
      <c r="BA78" s="1623"/>
      <c r="BB78" s="1624"/>
      <c r="BC78" s="1625"/>
      <c r="BD78" s="1601"/>
      <c r="BE78" s="1602"/>
      <c r="BF78" s="1603"/>
      <c r="BG78" s="1607"/>
      <c r="BH78" s="1608"/>
      <c r="BI78" s="1608"/>
      <c r="BJ78" s="1608"/>
      <c r="BK78" s="1608"/>
      <c r="BL78" s="1608"/>
      <c r="BM78" s="1608"/>
      <c r="BN78" s="1608"/>
      <c r="BO78" s="1608"/>
      <c r="BP78" s="1609"/>
      <c r="BQ78" s="1359"/>
      <c r="BR78" s="1360"/>
      <c r="BS78" s="1361"/>
      <c r="BT78" s="1357"/>
      <c r="BU78" s="1357"/>
      <c r="BV78" s="1357"/>
      <c r="BW78" s="1357"/>
      <c r="BX78" s="1357"/>
      <c r="BY78" s="1357"/>
      <c r="BZ78" s="1357"/>
      <c r="CA78" s="1357"/>
      <c r="CB78" s="1357"/>
      <c r="CC78" s="1357"/>
      <c r="CD78" s="1357"/>
      <c r="CE78" s="1355"/>
    </row>
    <row r="79" spans="1:87" ht="4.5" customHeight="1">
      <c r="A79" s="224"/>
      <c r="B79" s="1610"/>
      <c r="C79" s="1611"/>
      <c r="D79" s="1611"/>
      <c r="E79" s="1611"/>
      <c r="F79" s="1611"/>
      <c r="G79" s="1611"/>
      <c r="H79" s="1611"/>
      <c r="I79" s="1611"/>
      <c r="J79" s="1612"/>
      <c r="K79" s="261"/>
      <c r="L79" s="1246"/>
      <c r="M79" s="1246"/>
      <c r="N79" s="1244"/>
      <c r="O79" s="1244"/>
      <c r="P79" s="1244"/>
      <c r="Q79" s="1244"/>
      <c r="R79" s="1246"/>
      <c r="S79" s="1246"/>
      <c r="T79" s="1244"/>
      <c r="U79" s="1244"/>
      <c r="V79" s="1244"/>
      <c r="W79" s="1244"/>
      <c r="X79" s="1244"/>
      <c r="Y79" s="262"/>
      <c r="Z79" s="263"/>
      <c r="AA79" s="263"/>
      <c r="AB79" s="1269"/>
      <c r="AC79" s="1269"/>
      <c r="AD79" s="1269"/>
      <c r="AE79" s="1269"/>
      <c r="AF79" s="1269"/>
      <c r="AG79" s="1269"/>
      <c r="AH79" s="1269"/>
      <c r="AI79" s="1350"/>
      <c r="AJ79" s="1542"/>
      <c r="AK79" s="1543"/>
      <c r="AL79" s="1543"/>
      <c r="AM79" s="1543"/>
      <c r="AN79" s="1543"/>
      <c r="AO79" s="1543"/>
      <c r="AP79" s="1543"/>
      <c r="AQ79" s="1543"/>
      <c r="AR79" s="1543"/>
      <c r="AS79" s="1543"/>
      <c r="AT79" s="1543"/>
      <c r="AU79" s="1543"/>
      <c r="AV79" s="1543"/>
      <c r="AW79" s="1543"/>
      <c r="AX79" s="1544"/>
      <c r="BA79" s="1623"/>
      <c r="BB79" s="1624"/>
      <c r="BC79" s="1625"/>
      <c r="BD79" s="1589" t="s">
        <v>266</v>
      </c>
      <c r="BE79" s="1590"/>
      <c r="BF79" s="1590"/>
      <c r="BG79" s="1590"/>
      <c r="BH79" s="1590"/>
      <c r="BI79" s="1590"/>
      <c r="BJ79" s="1590"/>
      <c r="BK79" s="1590"/>
      <c r="BL79" s="1590"/>
      <c r="BM79" s="1590"/>
      <c r="BN79" s="1590"/>
      <c r="BO79" s="1590"/>
      <c r="BP79" s="1591"/>
      <c r="BQ79" s="1376" t="s">
        <v>488</v>
      </c>
      <c r="BR79" s="1377"/>
      <c r="BS79" s="1378"/>
      <c r="BT79" s="1536">
        <f>収入!$Y$61</f>
        <v>0</v>
      </c>
      <c r="BU79" s="1357"/>
      <c r="BV79" s="1357"/>
      <c r="BW79" s="1357"/>
      <c r="BX79" s="1357"/>
      <c r="BY79" s="1357"/>
      <c r="BZ79" s="1357"/>
      <c r="CA79" s="1357"/>
      <c r="CB79" s="1357"/>
      <c r="CC79" s="1357"/>
      <c r="CD79" s="1357"/>
      <c r="CE79" s="1355"/>
    </row>
    <row r="80" spans="1:87" ht="4.5" customHeight="1">
      <c r="A80" s="224"/>
      <c r="B80" s="1613"/>
      <c r="C80" s="1614"/>
      <c r="D80" s="1614"/>
      <c r="E80" s="1614"/>
      <c r="F80" s="1614"/>
      <c r="G80" s="1614"/>
      <c r="H80" s="1614"/>
      <c r="I80" s="1614"/>
      <c r="J80" s="1615"/>
      <c r="K80" s="265"/>
      <c r="L80" s="1246"/>
      <c r="M80" s="1246"/>
      <c r="N80" s="1245"/>
      <c r="O80" s="1245"/>
      <c r="P80" s="1245"/>
      <c r="Q80" s="1245"/>
      <c r="R80" s="1246"/>
      <c r="S80" s="1246"/>
      <c r="T80" s="1245"/>
      <c r="U80" s="1245"/>
      <c r="V80" s="1245"/>
      <c r="W80" s="1245"/>
      <c r="X80" s="1245"/>
      <c r="Y80" s="266"/>
      <c r="Z80" s="267"/>
      <c r="AA80" s="267"/>
      <c r="AB80" s="1532"/>
      <c r="AC80" s="1532"/>
      <c r="AD80" s="1532"/>
      <c r="AE80" s="1532"/>
      <c r="AF80" s="1532"/>
      <c r="AG80" s="1532"/>
      <c r="AH80" s="1532"/>
      <c r="AI80" s="1533"/>
      <c r="AJ80" s="1545"/>
      <c r="AK80" s="1546"/>
      <c r="AL80" s="1546"/>
      <c r="AM80" s="1546"/>
      <c r="AN80" s="1546"/>
      <c r="AO80" s="1546"/>
      <c r="AP80" s="1546"/>
      <c r="AQ80" s="1546"/>
      <c r="AR80" s="1546"/>
      <c r="AS80" s="1546"/>
      <c r="AT80" s="1546"/>
      <c r="AU80" s="1546"/>
      <c r="AV80" s="1546"/>
      <c r="AW80" s="1546"/>
      <c r="AX80" s="1547"/>
      <c r="BA80" s="1623"/>
      <c r="BB80" s="1624"/>
      <c r="BC80" s="1625"/>
      <c r="BD80" s="1523"/>
      <c r="BE80" s="1393"/>
      <c r="BF80" s="1393"/>
      <c r="BG80" s="1393"/>
      <c r="BH80" s="1393"/>
      <c r="BI80" s="1393"/>
      <c r="BJ80" s="1393"/>
      <c r="BK80" s="1393"/>
      <c r="BL80" s="1393"/>
      <c r="BM80" s="1393"/>
      <c r="BN80" s="1393"/>
      <c r="BO80" s="1393"/>
      <c r="BP80" s="1394"/>
      <c r="BQ80" s="1359"/>
      <c r="BR80" s="1360"/>
      <c r="BS80" s="1361"/>
      <c r="BT80" s="1357"/>
      <c r="BU80" s="1357"/>
      <c r="BV80" s="1357"/>
      <c r="BW80" s="1357"/>
      <c r="BX80" s="1357"/>
      <c r="BY80" s="1357"/>
      <c r="BZ80" s="1357"/>
      <c r="CA80" s="1357"/>
      <c r="CB80" s="1357"/>
      <c r="CC80" s="1357"/>
      <c r="CD80" s="1357"/>
      <c r="CE80" s="1355"/>
      <c r="CI80" s="240"/>
    </row>
    <row r="81" spans="1:87" ht="4.5" customHeight="1">
      <c r="A81" s="224"/>
      <c r="B81" s="1648" t="s">
        <v>524</v>
      </c>
      <c r="C81" s="1347"/>
      <c r="D81" s="1347"/>
      <c r="E81" s="1347"/>
      <c r="F81" s="1347"/>
      <c r="G81" s="1347"/>
      <c r="H81" s="1347"/>
      <c r="I81" s="1347"/>
      <c r="J81" s="1348"/>
      <c r="K81" s="1303">
        <v>1</v>
      </c>
      <c r="L81" s="1303"/>
      <c r="M81" s="1304" t="s">
        <v>504</v>
      </c>
      <c r="N81" s="1304"/>
      <c r="O81" s="1305" t="str">
        <f>控除!$A$45&amp;""</f>
        <v/>
      </c>
      <c r="P81" s="1305"/>
      <c r="Q81" s="1305"/>
      <c r="R81" s="1305"/>
      <c r="S81" s="1305"/>
      <c r="T81" s="1305"/>
      <c r="U81" s="1305"/>
      <c r="V81" s="1305"/>
      <c r="W81" s="1305"/>
      <c r="X81" s="1305"/>
      <c r="Y81" s="1305"/>
      <c r="Z81" s="1305"/>
      <c r="AA81" s="1305"/>
      <c r="AB81" s="1305"/>
      <c r="AC81" s="1305"/>
      <c r="AD81" s="1305"/>
      <c r="AE81" s="1375" t="s">
        <v>505</v>
      </c>
      <c r="AF81" s="1375"/>
      <c r="AG81" s="1375"/>
      <c r="AH81" s="1375"/>
      <c r="AI81" s="1374" t="str">
        <f>控除!$K$45&amp;""</f>
        <v/>
      </c>
      <c r="AJ81" s="1374"/>
      <c r="AK81" s="1374"/>
      <c r="AL81" s="1374"/>
      <c r="AM81" s="1374"/>
      <c r="AN81" s="1374"/>
      <c r="AO81" s="1374"/>
      <c r="AP81" s="1374"/>
      <c r="AQ81" s="1374"/>
      <c r="AR81" s="1374"/>
      <c r="AS81" s="1374"/>
      <c r="AT81" s="1374"/>
      <c r="AU81" s="1374"/>
      <c r="AV81" s="1374"/>
      <c r="AW81" s="1374"/>
      <c r="AX81" s="1374"/>
      <c r="BA81" s="1623"/>
      <c r="BB81" s="1624"/>
      <c r="BC81" s="1625"/>
      <c r="BD81" s="1523"/>
      <c r="BE81" s="1393"/>
      <c r="BF81" s="1393"/>
      <c r="BG81" s="1393"/>
      <c r="BH81" s="1393"/>
      <c r="BI81" s="1393"/>
      <c r="BJ81" s="1393"/>
      <c r="BK81" s="1393"/>
      <c r="BL81" s="1393"/>
      <c r="BM81" s="1393"/>
      <c r="BN81" s="1393"/>
      <c r="BO81" s="1393"/>
      <c r="BP81" s="1394"/>
      <c r="BQ81" s="1359"/>
      <c r="BR81" s="1360"/>
      <c r="BS81" s="1361"/>
      <c r="BT81" s="1357"/>
      <c r="BU81" s="1357"/>
      <c r="BV81" s="1357"/>
      <c r="BW81" s="1357"/>
      <c r="BX81" s="1357"/>
      <c r="BY81" s="1357"/>
      <c r="BZ81" s="1357"/>
      <c r="CA81" s="1357"/>
      <c r="CB81" s="1357"/>
      <c r="CC81" s="1357"/>
      <c r="CD81" s="1357"/>
      <c r="CE81" s="1355"/>
      <c r="CI81" s="240"/>
    </row>
    <row r="82" spans="1:87" ht="4.5" customHeight="1" thickBot="1">
      <c r="A82" s="224"/>
      <c r="B82" s="1268"/>
      <c r="C82" s="1269"/>
      <c r="D82" s="1269"/>
      <c r="E82" s="1269"/>
      <c r="F82" s="1269"/>
      <c r="G82" s="1269"/>
      <c r="H82" s="1269"/>
      <c r="I82" s="1269"/>
      <c r="J82" s="1350"/>
      <c r="K82" s="1303"/>
      <c r="L82" s="1303"/>
      <c r="M82" s="1304"/>
      <c r="N82" s="1304"/>
      <c r="O82" s="1305"/>
      <c r="P82" s="1305"/>
      <c r="Q82" s="1305"/>
      <c r="R82" s="1305"/>
      <c r="S82" s="1305"/>
      <c r="T82" s="1305"/>
      <c r="U82" s="1305"/>
      <c r="V82" s="1305"/>
      <c r="W82" s="1305"/>
      <c r="X82" s="1305"/>
      <c r="Y82" s="1305"/>
      <c r="Z82" s="1305"/>
      <c r="AA82" s="1305"/>
      <c r="AB82" s="1305"/>
      <c r="AC82" s="1305"/>
      <c r="AD82" s="1305"/>
      <c r="AE82" s="1375"/>
      <c r="AF82" s="1375"/>
      <c r="AG82" s="1375"/>
      <c r="AH82" s="1375"/>
      <c r="AI82" s="1374"/>
      <c r="AJ82" s="1374"/>
      <c r="AK82" s="1374"/>
      <c r="AL82" s="1374"/>
      <c r="AM82" s="1374"/>
      <c r="AN82" s="1374"/>
      <c r="AO82" s="1374"/>
      <c r="AP82" s="1374"/>
      <c r="AQ82" s="1374"/>
      <c r="AR82" s="1374"/>
      <c r="AS82" s="1374"/>
      <c r="AT82" s="1374"/>
      <c r="AU82" s="1374"/>
      <c r="AV82" s="1374"/>
      <c r="AW82" s="1374"/>
      <c r="AX82" s="1374"/>
      <c r="BA82" s="1626"/>
      <c r="BB82" s="1627"/>
      <c r="BC82" s="1628"/>
      <c r="BD82" s="1604"/>
      <c r="BE82" s="1605"/>
      <c r="BF82" s="1605"/>
      <c r="BG82" s="1605"/>
      <c r="BH82" s="1605"/>
      <c r="BI82" s="1605"/>
      <c r="BJ82" s="1605"/>
      <c r="BK82" s="1605"/>
      <c r="BL82" s="1605"/>
      <c r="BM82" s="1605"/>
      <c r="BN82" s="1605"/>
      <c r="BO82" s="1605"/>
      <c r="BP82" s="1606"/>
      <c r="BQ82" s="1379"/>
      <c r="BR82" s="1380"/>
      <c r="BS82" s="1381"/>
      <c r="BT82" s="1594"/>
      <c r="BU82" s="1594"/>
      <c r="BV82" s="1594"/>
      <c r="BW82" s="1594"/>
      <c r="BX82" s="1594"/>
      <c r="BY82" s="1594"/>
      <c r="BZ82" s="1594"/>
      <c r="CA82" s="1594"/>
      <c r="CB82" s="1594"/>
      <c r="CC82" s="1594"/>
      <c r="CD82" s="1594"/>
      <c r="CE82" s="1592"/>
      <c r="CI82" s="240"/>
    </row>
    <row r="83" spans="1:87" ht="4.5" customHeight="1">
      <c r="A83" s="224"/>
      <c r="B83" s="1268"/>
      <c r="C83" s="1269"/>
      <c r="D83" s="1269"/>
      <c r="E83" s="1269"/>
      <c r="F83" s="1269"/>
      <c r="G83" s="1269"/>
      <c r="H83" s="1269"/>
      <c r="I83" s="1269"/>
      <c r="J83" s="1350"/>
      <c r="K83" s="1303"/>
      <c r="L83" s="1303"/>
      <c r="M83" s="1304"/>
      <c r="N83" s="1304"/>
      <c r="O83" s="1305"/>
      <c r="P83" s="1305"/>
      <c r="Q83" s="1305"/>
      <c r="R83" s="1305"/>
      <c r="S83" s="1305"/>
      <c r="T83" s="1305"/>
      <c r="U83" s="1305"/>
      <c r="V83" s="1305"/>
      <c r="W83" s="1305"/>
      <c r="X83" s="1305"/>
      <c r="Y83" s="1305"/>
      <c r="Z83" s="1305"/>
      <c r="AA83" s="1305"/>
      <c r="AB83" s="1305"/>
      <c r="AC83" s="1305"/>
      <c r="AD83" s="1305"/>
      <c r="AE83" s="1375"/>
      <c r="AF83" s="1375"/>
      <c r="AG83" s="1375"/>
      <c r="AH83" s="1375"/>
      <c r="AI83" s="1374"/>
      <c r="AJ83" s="1374"/>
      <c r="AK83" s="1374"/>
      <c r="AL83" s="1374"/>
      <c r="AM83" s="1374"/>
      <c r="AN83" s="1374"/>
      <c r="AO83" s="1374"/>
      <c r="AP83" s="1374"/>
      <c r="AQ83" s="1374"/>
      <c r="AR83" s="1374"/>
      <c r="AS83" s="1374"/>
      <c r="AT83" s="1374"/>
      <c r="AU83" s="1374"/>
      <c r="AV83" s="1374"/>
      <c r="AW83" s="1374"/>
      <c r="AX83" s="1374"/>
      <c r="BA83" s="1620" t="s">
        <v>588</v>
      </c>
      <c r="BB83" s="1621"/>
      <c r="BC83" s="1622"/>
      <c r="BD83" s="1390" t="s">
        <v>229</v>
      </c>
      <c r="BE83" s="1390"/>
      <c r="BF83" s="1390"/>
      <c r="BG83" s="1522" t="s">
        <v>268</v>
      </c>
      <c r="BH83" s="1390"/>
      <c r="BI83" s="1390"/>
      <c r="BJ83" s="1390"/>
      <c r="BK83" s="1390"/>
      <c r="BL83" s="1390"/>
      <c r="BM83" s="1390"/>
      <c r="BN83" s="1390"/>
      <c r="BO83" s="1390"/>
      <c r="BP83" s="1391"/>
      <c r="BQ83" s="1382" t="s">
        <v>269</v>
      </c>
      <c r="BR83" s="1383"/>
      <c r="BS83" s="1384"/>
      <c r="BT83" s="1616">
        <f>収入!$W$4</f>
        <v>0</v>
      </c>
      <c r="BU83" s="1617"/>
      <c r="BV83" s="1617"/>
      <c r="BW83" s="1617"/>
      <c r="BX83" s="1617"/>
      <c r="BY83" s="1617"/>
      <c r="BZ83" s="1617"/>
      <c r="CA83" s="1617"/>
      <c r="CB83" s="1617"/>
      <c r="CC83" s="1617"/>
      <c r="CD83" s="1617"/>
      <c r="CE83" s="1354"/>
      <c r="CI83" s="240"/>
    </row>
    <row r="84" spans="1:87" ht="4.5" customHeight="1">
      <c r="A84" s="224"/>
      <c r="B84" s="1090" t="s">
        <v>270</v>
      </c>
      <c r="C84" s="1091"/>
      <c r="D84" s="1091"/>
      <c r="E84" s="1091"/>
      <c r="F84" s="1091"/>
      <c r="G84" s="1091"/>
      <c r="H84" s="1091"/>
      <c r="I84" s="1091"/>
      <c r="J84" s="1092"/>
      <c r="K84" s="1303"/>
      <c r="L84" s="1303"/>
      <c r="M84" s="1304"/>
      <c r="N84" s="1304"/>
      <c r="O84" s="1305"/>
      <c r="P84" s="1305"/>
      <c r="Q84" s="1305"/>
      <c r="R84" s="1305"/>
      <c r="S84" s="1305"/>
      <c r="T84" s="1305"/>
      <c r="U84" s="1305"/>
      <c r="V84" s="1305"/>
      <c r="W84" s="1305"/>
      <c r="X84" s="1305"/>
      <c r="Y84" s="1305"/>
      <c r="Z84" s="1305"/>
      <c r="AA84" s="1305"/>
      <c r="AB84" s="1305"/>
      <c r="AC84" s="1305"/>
      <c r="AD84" s="1305"/>
      <c r="AE84" s="1375"/>
      <c r="AF84" s="1375"/>
      <c r="AG84" s="1375"/>
      <c r="AH84" s="1375"/>
      <c r="AI84" s="1374"/>
      <c r="AJ84" s="1374"/>
      <c r="AK84" s="1374"/>
      <c r="AL84" s="1374"/>
      <c r="AM84" s="1374"/>
      <c r="AN84" s="1374"/>
      <c r="AO84" s="1374"/>
      <c r="AP84" s="1374"/>
      <c r="AQ84" s="1374"/>
      <c r="AR84" s="1374"/>
      <c r="AS84" s="1374"/>
      <c r="AT84" s="1374"/>
      <c r="AU84" s="1374"/>
      <c r="AV84" s="1374"/>
      <c r="AW84" s="1374"/>
      <c r="AX84" s="1374"/>
      <c r="BA84" s="1623"/>
      <c r="BB84" s="1624"/>
      <c r="BC84" s="1625"/>
      <c r="BD84" s="1393"/>
      <c r="BE84" s="1393"/>
      <c r="BF84" s="1393"/>
      <c r="BG84" s="1523"/>
      <c r="BH84" s="1393"/>
      <c r="BI84" s="1393"/>
      <c r="BJ84" s="1393"/>
      <c r="BK84" s="1393"/>
      <c r="BL84" s="1393"/>
      <c r="BM84" s="1393"/>
      <c r="BN84" s="1393"/>
      <c r="BO84" s="1393"/>
      <c r="BP84" s="1394"/>
      <c r="BQ84" s="1359"/>
      <c r="BR84" s="1360"/>
      <c r="BS84" s="1361"/>
      <c r="BT84" s="1618"/>
      <c r="BU84" s="1619"/>
      <c r="BV84" s="1619"/>
      <c r="BW84" s="1619"/>
      <c r="BX84" s="1619"/>
      <c r="BY84" s="1619"/>
      <c r="BZ84" s="1619"/>
      <c r="CA84" s="1619"/>
      <c r="CB84" s="1619"/>
      <c r="CC84" s="1619"/>
      <c r="CD84" s="1619"/>
      <c r="CE84" s="1355"/>
      <c r="CI84" s="240"/>
    </row>
    <row r="85" spans="1:87" ht="4.5" customHeight="1">
      <c r="A85" s="224"/>
      <c r="B85" s="1090"/>
      <c r="C85" s="1091"/>
      <c r="D85" s="1091"/>
      <c r="E85" s="1091"/>
      <c r="F85" s="1091"/>
      <c r="G85" s="1091"/>
      <c r="H85" s="1091"/>
      <c r="I85" s="1091"/>
      <c r="J85" s="1092"/>
      <c r="K85" s="1303"/>
      <c r="L85" s="1303"/>
      <c r="M85" s="1304"/>
      <c r="N85" s="1304"/>
      <c r="O85" s="1305"/>
      <c r="P85" s="1305"/>
      <c r="Q85" s="1305"/>
      <c r="R85" s="1305"/>
      <c r="S85" s="1305"/>
      <c r="T85" s="1305"/>
      <c r="U85" s="1305"/>
      <c r="V85" s="1305"/>
      <c r="W85" s="1305"/>
      <c r="X85" s="1305"/>
      <c r="Y85" s="1305"/>
      <c r="Z85" s="1305"/>
      <c r="AA85" s="1305"/>
      <c r="AB85" s="1305"/>
      <c r="AC85" s="1305"/>
      <c r="AD85" s="1305"/>
      <c r="AE85" s="1375"/>
      <c r="AF85" s="1375"/>
      <c r="AG85" s="1375"/>
      <c r="AH85" s="1375"/>
      <c r="AI85" s="1374"/>
      <c r="AJ85" s="1374"/>
      <c r="AK85" s="1374"/>
      <c r="AL85" s="1374"/>
      <c r="AM85" s="1374"/>
      <c r="AN85" s="1374"/>
      <c r="AO85" s="1374"/>
      <c r="AP85" s="1374"/>
      <c r="AQ85" s="1374"/>
      <c r="AR85" s="1374"/>
      <c r="AS85" s="1374"/>
      <c r="AT85" s="1374"/>
      <c r="AU85" s="1374"/>
      <c r="AV85" s="1374"/>
      <c r="AW85" s="1374"/>
      <c r="AX85" s="1374"/>
      <c r="BA85" s="1623"/>
      <c r="BB85" s="1624"/>
      <c r="BC85" s="1625"/>
      <c r="BD85" s="1393"/>
      <c r="BE85" s="1393"/>
      <c r="BF85" s="1393"/>
      <c r="BG85" s="1523"/>
      <c r="BH85" s="1393"/>
      <c r="BI85" s="1393"/>
      <c r="BJ85" s="1393"/>
      <c r="BK85" s="1393"/>
      <c r="BL85" s="1393"/>
      <c r="BM85" s="1393"/>
      <c r="BN85" s="1393"/>
      <c r="BO85" s="1393"/>
      <c r="BP85" s="1394"/>
      <c r="BQ85" s="1359"/>
      <c r="BR85" s="1360"/>
      <c r="BS85" s="1361"/>
      <c r="BT85" s="1618"/>
      <c r="BU85" s="1619"/>
      <c r="BV85" s="1619"/>
      <c r="BW85" s="1619"/>
      <c r="BX85" s="1619"/>
      <c r="BY85" s="1619"/>
      <c r="BZ85" s="1619"/>
      <c r="CA85" s="1619"/>
      <c r="CB85" s="1619"/>
      <c r="CC85" s="1619"/>
      <c r="CD85" s="1619"/>
      <c r="CE85" s="1355"/>
      <c r="CI85" s="240"/>
    </row>
    <row r="86" spans="1:87" ht="4.5" customHeight="1">
      <c r="A86" s="224"/>
      <c r="B86" s="1090"/>
      <c r="C86" s="1091"/>
      <c r="D86" s="1091"/>
      <c r="E86" s="1091"/>
      <c r="F86" s="1091"/>
      <c r="G86" s="1091"/>
      <c r="H86" s="1091"/>
      <c r="I86" s="1091"/>
      <c r="J86" s="1092"/>
      <c r="K86" s="1303"/>
      <c r="L86" s="1303"/>
      <c r="M86" s="1304"/>
      <c r="N86" s="1304"/>
      <c r="O86" s="1305"/>
      <c r="P86" s="1305"/>
      <c r="Q86" s="1305"/>
      <c r="R86" s="1305"/>
      <c r="S86" s="1305"/>
      <c r="T86" s="1305"/>
      <c r="U86" s="1305"/>
      <c r="V86" s="1305"/>
      <c r="W86" s="1305"/>
      <c r="X86" s="1305"/>
      <c r="Y86" s="1305"/>
      <c r="Z86" s="1305"/>
      <c r="AA86" s="1305"/>
      <c r="AB86" s="1305"/>
      <c r="AC86" s="1305"/>
      <c r="AD86" s="1305"/>
      <c r="AE86" s="1375"/>
      <c r="AF86" s="1375"/>
      <c r="AG86" s="1375"/>
      <c r="AH86" s="1375"/>
      <c r="AI86" s="1374"/>
      <c r="AJ86" s="1374"/>
      <c r="AK86" s="1374"/>
      <c r="AL86" s="1374"/>
      <c r="AM86" s="1374"/>
      <c r="AN86" s="1374"/>
      <c r="AO86" s="1374"/>
      <c r="AP86" s="1374"/>
      <c r="AQ86" s="1374"/>
      <c r="AR86" s="1374"/>
      <c r="AS86" s="1374"/>
      <c r="AT86" s="1374"/>
      <c r="AU86" s="1374"/>
      <c r="AV86" s="1374"/>
      <c r="AW86" s="1374"/>
      <c r="AX86" s="1374"/>
      <c r="BA86" s="1623"/>
      <c r="BB86" s="1624"/>
      <c r="BC86" s="1625"/>
      <c r="BD86" s="1393"/>
      <c r="BE86" s="1393"/>
      <c r="BF86" s="1393"/>
      <c r="BG86" s="1524"/>
      <c r="BH86" s="1438"/>
      <c r="BI86" s="1438"/>
      <c r="BJ86" s="1438"/>
      <c r="BK86" s="1438"/>
      <c r="BL86" s="1438"/>
      <c r="BM86" s="1438"/>
      <c r="BN86" s="1438"/>
      <c r="BO86" s="1438"/>
      <c r="BP86" s="1525"/>
      <c r="BQ86" s="1359"/>
      <c r="BR86" s="1360"/>
      <c r="BS86" s="1361"/>
      <c r="BT86" s="1618"/>
      <c r="BU86" s="1619"/>
      <c r="BV86" s="1619"/>
      <c r="BW86" s="1619"/>
      <c r="BX86" s="1619"/>
      <c r="BY86" s="1619"/>
      <c r="BZ86" s="1619"/>
      <c r="CA86" s="1619"/>
      <c r="CB86" s="1619"/>
      <c r="CC86" s="1619"/>
      <c r="CD86" s="1619"/>
      <c r="CE86" s="1355"/>
      <c r="CI86" s="240"/>
    </row>
    <row r="87" spans="1:87" ht="4.5" customHeight="1">
      <c r="A87" s="224"/>
      <c r="B87" s="1090"/>
      <c r="C87" s="1091"/>
      <c r="D87" s="1091"/>
      <c r="E87" s="1091"/>
      <c r="F87" s="1091"/>
      <c r="G87" s="1091"/>
      <c r="H87" s="1091"/>
      <c r="I87" s="1091"/>
      <c r="J87" s="1092"/>
      <c r="K87" s="1303">
        <v>2</v>
      </c>
      <c r="L87" s="1303"/>
      <c r="M87" s="1304" t="s">
        <v>504</v>
      </c>
      <c r="N87" s="1304"/>
      <c r="O87" s="1305" t="str">
        <f>控除!$A$46&amp;""</f>
        <v/>
      </c>
      <c r="P87" s="1305"/>
      <c r="Q87" s="1305"/>
      <c r="R87" s="1305"/>
      <c r="S87" s="1305"/>
      <c r="T87" s="1305"/>
      <c r="U87" s="1305"/>
      <c r="V87" s="1305"/>
      <c r="W87" s="1305"/>
      <c r="X87" s="1305"/>
      <c r="Y87" s="1305"/>
      <c r="Z87" s="1305"/>
      <c r="AA87" s="1305"/>
      <c r="AB87" s="1305"/>
      <c r="AC87" s="1305"/>
      <c r="AD87" s="1305"/>
      <c r="AE87" s="1375" t="s">
        <v>505</v>
      </c>
      <c r="AF87" s="1375"/>
      <c r="AG87" s="1375"/>
      <c r="AH87" s="1375"/>
      <c r="AI87" s="1374" t="str">
        <f>控除!$K$46&amp;""</f>
        <v/>
      </c>
      <c r="AJ87" s="1374"/>
      <c r="AK87" s="1374"/>
      <c r="AL87" s="1374"/>
      <c r="AM87" s="1374"/>
      <c r="AN87" s="1374"/>
      <c r="AO87" s="1374"/>
      <c r="AP87" s="1374"/>
      <c r="AQ87" s="1374"/>
      <c r="AR87" s="1374"/>
      <c r="AS87" s="1374"/>
      <c r="AT87" s="1374"/>
      <c r="AU87" s="1374"/>
      <c r="AV87" s="1374"/>
      <c r="AW87" s="1374"/>
      <c r="AX87" s="1374"/>
      <c r="BA87" s="1623"/>
      <c r="BB87" s="1624"/>
      <c r="BC87" s="1625"/>
      <c r="BD87" s="1393" t="s">
        <v>235</v>
      </c>
      <c r="BE87" s="1393"/>
      <c r="BF87" s="1393"/>
      <c r="BG87" s="1568" t="s">
        <v>271</v>
      </c>
      <c r="BH87" s="1569"/>
      <c r="BI87" s="1569"/>
      <c r="BJ87" s="1569"/>
      <c r="BK87" s="1569"/>
      <c r="BL87" s="1569"/>
      <c r="BM87" s="1569"/>
      <c r="BN87" s="1569"/>
      <c r="BO87" s="1569"/>
      <c r="BP87" s="1570"/>
      <c r="BQ87" s="1359" t="s">
        <v>272</v>
      </c>
      <c r="BR87" s="1360"/>
      <c r="BS87" s="1361"/>
      <c r="BT87" s="1356">
        <f>収入!$W$5</f>
        <v>0</v>
      </c>
      <c r="BU87" s="1357"/>
      <c r="BV87" s="1357"/>
      <c r="BW87" s="1357"/>
      <c r="BX87" s="1357"/>
      <c r="BY87" s="1357"/>
      <c r="BZ87" s="1357"/>
      <c r="CA87" s="1357"/>
      <c r="CB87" s="1357"/>
      <c r="CC87" s="1357"/>
      <c r="CD87" s="1357"/>
      <c r="CE87" s="1355"/>
      <c r="CI87" s="240"/>
    </row>
    <row r="88" spans="1:87" ht="4.5" customHeight="1">
      <c r="A88" s="224"/>
      <c r="B88" s="1090"/>
      <c r="C88" s="1091"/>
      <c r="D88" s="1091"/>
      <c r="E88" s="1091"/>
      <c r="F88" s="1091"/>
      <c r="G88" s="1091"/>
      <c r="H88" s="1091"/>
      <c r="I88" s="1091"/>
      <c r="J88" s="1092"/>
      <c r="K88" s="1303"/>
      <c r="L88" s="1303"/>
      <c r="M88" s="1304"/>
      <c r="N88" s="1304"/>
      <c r="O88" s="1305"/>
      <c r="P88" s="1305"/>
      <c r="Q88" s="1305"/>
      <c r="R88" s="1305"/>
      <c r="S88" s="1305"/>
      <c r="T88" s="1305"/>
      <c r="U88" s="1305"/>
      <c r="V88" s="1305"/>
      <c r="W88" s="1305"/>
      <c r="X88" s="1305"/>
      <c r="Y88" s="1305"/>
      <c r="Z88" s="1305"/>
      <c r="AA88" s="1305"/>
      <c r="AB88" s="1305"/>
      <c r="AC88" s="1305"/>
      <c r="AD88" s="1305"/>
      <c r="AE88" s="1375"/>
      <c r="AF88" s="1375"/>
      <c r="AG88" s="1375"/>
      <c r="AH88" s="1375"/>
      <c r="AI88" s="1374"/>
      <c r="AJ88" s="1374"/>
      <c r="AK88" s="1374"/>
      <c r="AL88" s="1374"/>
      <c r="AM88" s="1374"/>
      <c r="AN88" s="1374"/>
      <c r="AO88" s="1374"/>
      <c r="AP88" s="1374"/>
      <c r="AQ88" s="1374"/>
      <c r="AR88" s="1374"/>
      <c r="AS88" s="1374"/>
      <c r="AT88" s="1374"/>
      <c r="AU88" s="1374"/>
      <c r="AV88" s="1374"/>
      <c r="AW88" s="1374"/>
      <c r="AX88" s="1374"/>
      <c r="BA88" s="1623"/>
      <c r="BB88" s="1624"/>
      <c r="BC88" s="1625"/>
      <c r="BD88" s="1393"/>
      <c r="BE88" s="1393"/>
      <c r="BF88" s="1393"/>
      <c r="BG88" s="1568"/>
      <c r="BH88" s="1569"/>
      <c r="BI88" s="1569"/>
      <c r="BJ88" s="1569"/>
      <c r="BK88" s="1569"/>
      <c r="BL88" s="1569"/>
      <c r="BM88" s="1569"/>
      <c r="BN88" s="1569"/>
      <c r="BO88" s="1569"/>
      <c r="BP88" s="1570"/>
      <c r="BQ88" s="1359"/>
      <c r="BR88" s="1360"/>
      <c r="BS88" s="1361"/>
      <c r="BT88" s="1358"/>
      <c r="BU88" s="1357"/>
      <c r="BV88" s="1357"/>
      <c r="BW88" s="1357"/>
      <c r="BX88" s="1357"/>
      <c r="BY88" s="1357"/>
      <c r="BZ88" s="1357"/>
      <c r="CA88" s="1357"/>
      <c r="CB88" s="1357"/>
      <c r="CC88" s="1357"/>
      <c r="CD88" s="1357"/>
      <c r="CE88" s="1355"/>
      <c r="CI88" s="240"/>
    </row>
    <row r="89" spans="1:87" ht="4.5" customHeight="1">
      <c r="A89" s="224"/>
      <c r="B89" s="1090"/>
      <c r="C89" s="1091"/>
      <c r="D89" s="1091"/>
      <c r="E89" s="1091"/>
      <c r="F89" s="1091"/>
      <c r="G89" s="1091"/>
      <c r="H89" s="1091"/>
      <c r="I89" s="1091"/>
      <c r="J89" s="1092"/>
      <c r="K89" s="1303"/>
      <c r="L89" s="1303"/>
      <c r="M89" s="1304"/>
      <c r="N89" s="1304"/>
      <c r="O89" s="1305"/>
      <c r="P89" s="1305"/>
      <c r="Q89" s="1305"/>
      <c r="R89" s="1305"/>
      <c r="S89" s="1305"/>
      <c r="T89" s="1305"/>
      <c r="U89" s="1305"/>
      <c r="V89" s="1305"/>
      <c r="W89" s="1305"/>
      <c r="X89" s="1305"/>
      <c r="Y89" s="1305"/>
      <c r="Z89" s="1305"/>
      <c r="AA89" s="1305"/>
      <c r="AB89" s="1305"/>
      <c r="AC89" s="1305"/>
      <c r="AD89" s="1305"/>
      <c r="AE89" s="1375"/>
      <c r="AF89" s="1375"/>
      <c r="AG89" s="1375"/>
      <c r="AH89" s="1375"/>
      <c r="AI89" s="1374"/>
      <c r="AJ89" s="1374"/>
      <c r="AK89" s="1374"/>
      <c r="AL89" s="1374"/>
      <c r="AM89" s="1374"/>
      <c r="AN89" s="1374"/>
      <c r="AO89" s="1374"/>
      <c r="AP89" s="1374"/>
      <c r="AQ89" s="1374"/>
      <c r="AR89" s="1374"/>
      <c r="AS89" s="1374"/>
      <c r="AT89" s="1374"/>
      <c r="AU89" s="1374"/>
      <c r="AV89" s="1374"/>
      <c r="AW89" s="1374"/>
      <c r="AX89" s="1374"/>
      <c r="BA89" s="1623"/>
      <c r="BB89" s="1624"/>
      <c r="BC89" s="1625"/>
      <c r="BD89" s="1393"/>
      <c r="BE89" s="1393"/>
      <c r="BF89" s="1393"/>
      <c r="BG89" s="1568"/>
      <c r="BH89" s="1569"/>
      <c r="BI89" s="1569"/>
      <c r="BJ89" s="1569"/>
      <c r="BK89" s="1569"/>
      <c r="BL89" s="1569"/>
      <c r="BM89" s="1569"/>
      <c r="BN89" s="1569"/>
      <c r="BO89" s="1569"/>
      <c r="BP89" s="1570"/>
      <c r="BQ89" s="1359"/>
      <c r="BR89" s="1360"/>
      <c r="BS89" s="1361"/>
      <c r="BT89" s="1358"/>
      <c r="BU89" s="1357"/>
      <c r="BV89" s="1357"/>
      <c r="BW89" s="1357"/>
      <c r="BX89" s="1357"/>
      <c r="BY89" s="1357"/>
      <c r="BZ89" s="1357"/>
      <c r="CA89" s="1357"/>
      <c r="CB89" s="1357"/>
      <c r="CC89" s="1357"/>
      <c r="CD89" s="1357"/>
      <c r="CE89" s="1355"/>
      <c r="CI89" s="240"/>
    </row>
    <row r="90" spans="1:87" ht="4.5" customHeight="1">
      <c r="A90" s="224"/>
      <c r="B90" s="1090"/>
      <c r="C90" s="1091"/>
      <c r="D90" s="1091"/>
      <c r="E90" s="1091"/>
      <c r="F90" s="1091"/>
      <c r="G90" s="1091"/>
      <c r="H90" s="1091"/>
      <c r="I90" s="1091"/>
      <c r="J90" s="1092"/>
      <c r="K90" s="1303"/>
      <c r="L90" s="1303"/>
      <c r="M90" s="1304"/>
      <c r="N90" s="1304"/>
      <c r="O90" s="1305"/>
      <c r="P90" s="1305"/>
      <c r="Q90" s="1305"/>
      <c r="R90" s="1305"/>
      <c r="S90" s="1305"/>
      <c r="T90" s="1305"/>
      <c r="U90" s="1305"/>
      <c r="V90" s="1305"/>
      <c r="W90" s="1305"/>
      <c r="X90" s="1305"/>
      <c r="Y90" s="1305"/>
      <c r="Z90" s="1305"/>
      <c r="AA90" s="1305"/>
      <c r="AB90" s="1305"/>
      <c r="AC90" s="1305"/>
      <c r="AD90" s="1305"/>
      <c r="AE90" s="1375"/>
      <c r="AF90" s="1375"/>
      <c r="AG90" s="1375"/>
      <c r="AH90" s="1375"/>
      <c r="AI90" s="1374"/>
      <c r="AJ90" s="1374"/>
      <c r="AK90" s="1374"/>
      <c r="AL90" s="1374"/>
      <c r="AM90" s="1374"/>
      <c r="AN90" s="1374"/>
      <c r="AO90" s="1374"/>
      <c r="AP90" s="1374"/>
      <c r="AQ90" s="1374"/>
      <c r="AR90" s="1374"/>
      <c r="AS90" s="1374"/>
      <c r="AT90" s="1374"/>
      <c r="AU90" s="1374"/>
      <c r="AV90" s="1374"/>
      <c r="AW90" s="1374"/>
      <c r="AX90" s="1374"/>
      <c r="BA90" s="1623"/>
      <c r="BB90" s="1624"/>
      <c r="BC90" s="1625"/>
      <c r="BD90" s="1393"/>
      <c r="BE90" s="1393"/>
      <c r="BF90" s="1393"/>
      <c r="BG90" s="1568"/>
      <c r="BH90" s="1569"/>
      <c r="BI90" s="1569"/>
      <c r="BJ90" s="1569"/>
      <c r="BK90" s="1569"/>
      <c r="BL90" s="1569"/>
      <c r="BM90" s="1569"/>
      <c r="BN90" s="1569"/>
      <c r="BO90" s="1569"/>
      <c r="BP90" s="1570"/>
      <c r="BQ90" s="1359"/>
      <c r="BR90" s="1360"/>
      <c r="BS90" s="1361"/>
      <c r="BT90" s="1358"/>
      <c r="BU90" s="1357"/>
      <c r="BV90" s="1357"/>
      <c r="BW90" s="1357"/>
      <c r="BX90" s="1357"/>
      <c r="BY90" s="1357"/>
      <c r="BZ90" s="1357"/>
      <c r="CA90" s="1357"/>
      <c r="CB90" s="1357"/>
      <c r="CC90" s="1357"/>
      <c r="CD90" s="1357"/>
      <c r="CE90" s="1355"/>
      <c r="CI90" s="240"/>
    </row>
    <row r="91" spans="1:87" ht="4.5" customHeight="1">
      <c r="A91" s="224"/>
      <c r="B91" s="1090"/>
      <c r="C91" s="1091"/>
      <c r="D91" s="1091"/>
      <c r="E91" s="1091"/>
      <c r="F91" s="1091"/>
      <c r="G91" s="1091"/>
      <c r="H91" s="1091"/>
      <c r="I91" s="1091"/>
      <c r="J91" s="1092"/>
      <c r="K91" s="1303"/>
      <c r="L91" s="1303"/>
      <c r="M91" s="1304"/>
      <c r="N91" s="1304"/>
      <c r="O91" s="1305"/>
      <c r="P91" s="1305"/>
      <c r="Q91" s="1305"/>
      <c r="R91" s="1305"/>
      <c r="S91" s="1305"/>
      <c r="T91" s="1305"/>
      <c r="U91" s="1305"/>
      <c r="V91" s="1305"/>
      <c r="W91" s="1305"/>
      <c r="X91" s="1305"/>
      <c r="Y91" s="1305"/>
      <c r="Z91" s="1305"/>
      <c r="AA91" s="1305"/>
      <c r="AB91" s="1305"/>
      <c r="AC91" s="1305"/>
      <c r="AD91" s="1305"/>
      <c r="AE91" s="1375"/>
      <c r="AF91" s="1375"/>
      <c r="AG91" s="1375"/>
      <c r="AH91" s="1375"/>
      <c r="AI91" s="1374"/>
      <c r="AJ91" s="1374"/>
      <c r="AK91" s="1374"/>
      <c r="AL91" s="1374"/>
      <c r="AM91" s="1374"/>
      <c r="AN91" s="1374"/>
      <c r="AO91" s="1374"/>
      <c r="AP91" s="1374"/>
      <c r="AQ91" s="1374"/>
      <c r="AR91" s="1374"/>
      <c r="AS91" s="1374"/>
      <c r="AT91" s="1374"/>
      <c r="AU91" s="1374"/>
      <c r="AV91" s="1374"/>
      <c r="AW91" s="1374"/>
      <c r="AX91" s="1374"/>
      <c r="BA91" s="1623"/>
      <c r="BB91" s="1624"/>
      <c r="BC91" s="1625"/>
      <c r="BD91" s="1572" t="s">
        <v>274</v>
      </c>
      <c r="BE91" s="1573"/>
      <c r="BF91" s="1574"/>
      <c r="BG91" s="1574"/>
      <c r="BH91" s="1574"/>
      <c r="BI91" s="1574"/>
      <c r="BJ91" s="1574"/>
      <c r="BK91" s="1574"/>
      <c r="BL91" s="1574"/>
      <c r="BM91" s="1574"/>
      <c r="BN91" s="1574"/>
      <c r="BO91" s="1574"/>
      <c r="BP91" s="1575"/>
      <c r="BQ91" s="1359" t="s">
        <v>275</v>
      </c>
      <c r="BR91" s="1360"/>
      <c r="BS91" s="1361"/>
      <c r="BT91" s="1356">
        <f>収入!$W$6</f>
        <v>0</v>
      </c>
      <c r="BU91" s="1357"/>
      <c r="BV91" s="1357"/>
      <c r="BW91" s="1357"/>
      <c r="BX91" s="1357"/>
      <c r="BY91" s="1357"/>
      <c r="BZ91" s="1357"/>
      <c r="CA91" s="1357"/>
      <c r="CB91" s="1357"/>
      <c r="CC91" s="1357"/>
      <c r="CD91" s="1357"/>
      <c r="CE91" s="1355"/>
      <c r="CI91" s="240"/>
    </row>
    <row r="92" spans="1:87" ht="4.5" customHeight="1">
      <c r="A92" s="224"/>
      <c r="B92" s="1090"/>
      <c r="C92" s="1091"/>
      <c r="D92" s="1091"/>
      <c r="E92" s="1091"/>
      <c r="F92" s="1091"/>
      <c r="G92" s="1091"/>
      <c r="H92" s="1091"/>
      <c r="I92" s="1091"/>
      <c r="J92" s="1092"/>
      <c r="K92" s="1303"/>
      <c r="L92" s="1303"/>
      <c r="M92" s="1304"/>
      <c r="N92" s="1304"/>
      <c r="O92" s="1305"/>
      <c r="P92" s="1305"/>
      <c r="Q92" s="1305"/>
      <c r="R92" s="1305"/>
      <c r="S92" s="1305"/>
      <c r="T92" s="1305"/>
      <c r="U92" s="1305"/>
      <c r="V92" s="1305"/>
      <c r="W92" s="1305"/>
      <c r="X92" s="1305"/>
      <c r="Y92" s="1305"/>
      <c r="Z92" s="1305"/>
      <c r="AA92" s="1305"/>
      <c r="AB92" s="1305"/>
      <c r="AC92" s="1305"/>
      <c r="AD92" s="1305"/>
      <c r="AE92" s="1375"/>
      <c r="AF92" s="1375"/>
      <c r="AG92" s="1375"/>
      <c r="AH92" s="1375"/>
      <c r="AI92" s="1374"/>
      <c r="AJ92" s="1374"/>
      <c r="AK92" s="1374"/>
      <c r="AL92" s="1374"/>
      <c r="AM92" s="1374"/>
      <c r="AN92" s="1374"/>
      <c r="AO92" s="1374"/>
      <c r="AP92" s="1374"/>
      <c r="AQ92" s="1374"/>
      <c r="AR92" s="1374"/>
      <c r="AS92" s="1374"/>
      <c r="AT92" s="1374"/>
      <c r="AU92" s="1374"/>
      <c r="AV92" s="1374"/>
      <c r="AW92" s="1374"/>
      <c r="AX92" s="1374"/>
      <c r="BA92" s="1623"/>
      <c r="BB92" s="1624"/>
      <c r="BC92" s="1625"/>
      <c r="BD92" s="1572"/>
      <c r="BE92" s="1573"/>
      <c r="BF92" s="1574"/>
      <c r="BG92" s="1574"/>
      <c r="BH92" s="1574"/>
      <c r="BI92" s="1574"/>
      <c r="BJ92" s="1574"/>
      <c r="BK92" s="1574"/>
      <c r="BL92" s="1574"/>
      <c r="BM92" s="1574"/>
      <c r="BN92" s="1574"/>
      <c r="BO92" s="1574"/>
      <c r="BP92" s="1575"/>
      <c r="BQ92" s="1359"/>
      <c r="BR92" s="1360"/>
      <c r="BS92" s="1361"/>
      <c r="BT92" s="1358"/>
      <c r="BU92" s="1357"/>
      <c r="BV92" s="1357"/>
      <c r="BW92" s="1357"/>
      <c r="BX92" s="1357"/>
      <c r="BY92" s="1357"/>
      <c r="BZ92" s="1357"/>
      <c r="CA92" s="1357"/>
      <c r="CB92" s="1357"/>
      <c r="CC92" s="1357"/>
      <c r="CD92" s="1357"/>
      <c r="CE92" s="1355"/>
      <c r="CI92" s="240"/>
    </row>
    <row r="93" spans="1:87" ht="4.5" customHeight="1">
      <c r="A93" s="224"/>
      <c r="B93" s="1090"/>
      <c r="C93" s="1091"/>
      <c r="D93" s="1091"/>
      <c r="E93" s="1091"/>
      <c r="F93" s="1091"/>
      <c r="G93" s="1091"/>
      <c r="H93" s="1091"/>
      <c r="I93" s="1091"/>
      <c r="J93" s="1092"/>
      <c r="K93" s="1303">
        <v>3</v>
      </c>
      <c r="L93" s="1303"/>
      <c r="M93" s="1304" t="s">
        <v>504</v>
      </c>
      <c r="N93" s="1304"/>
      <c r="O93" s="1305" t="str">
        <f>控除!$A$47&amp;""</f>
        <v/>
      </c>
      <c r="P93" s="1305"/>
      <c r="Q93" s="1305"/>
      <c r="R93" s="1305"/>
      <c r="S93" s="1305"/>
      <c r="T93" s="1305"/>
      <c r="U93" s="1305"/>
      <c r="V93" s="1305"/>
      <c r="W93" s="1305"/>
      <c r="X93" s="1305"/>
      <c r="Y93" s="1305"/>
      <c r="Z93" s="1305"/>
      <c r="AA93" s="1305"/>
      <c r="AB93" s="1305"/>
      <c r="AC93" s="1305"/>
      <c r="AD93" s="1305"/>
      <c r="AE93" s="1375" t="s">
        <v>505</v>
      </c>
      <c r="AF93" s="1375"/>
      <c r="AG93" s="1375"/>
      <c r="AH93" s="1375"/>
      <c r="AI93" s="1374" t="str">
        <f>控除!$K$47&amp;""</f>
        <v/>
      </c>
      <c r="AJ93" s="1374"/>
      <c r="AK93" s="1374"/>
      <c r="AL93" s="1374"/>
      <c r="AM93" s="1374"/>
      <c r="AN93" s="1374"/>
      <c r="AO93" s="1374"/>
      <c r="AP93" s="1374"/>
      <c r="AQ93" s="1374"/>
      <c r="AR93" s="1374"/>
      <c r="AS93" s="1374"/>
      <c r="AT93" s="1374"/>
      <c r="AU93" s="1374"/>
      <c r="AV93" s="1374"/>
      <c r="AW93" s="1374"/>
      <c r="AX93" s="1374"/>
      <c r="BA93" s="1623"/>
      <c r="BB93" s="1624"/>
      <c r="BC93" s="1625"/>
      <c r="BD93" s="1572"/>
      <c r="BE93" s="1573"/>
      <c r="BF93" s="1574"/>
      <c r="BG93" s="1574"/>
      <c r="BH93" s="1574"/>
      <c r="BI93" s="1574"/>
      <c r="BJ93" s="1574"/>
      <c r="BK93" s="1574"/>
      <c r="BL93" s="1574"/>
      <c r="BM93" s="1574"/>
      <c r="BN93" s="1574"/>
      <c r="BO93" s="1574"/>
      <c r="BP93" s="1575"/>
      <c r="BQ93" s="1359"/>
      <c r="BR93" s="1360"/>
      <c r="BS93" s="1361"/>
      <c r="BT93" s="1358"/>
      <c r="BU93" s="1357"/>
      <c r="BV93" s="1357"/>
      <c r="BW93" s="1357"/>
      <c r="BX93" s="1357"/>
      <c r="BY93" s="1357"/>
      <c r="BZ93" s="1357"/>
      <c r="CA93" s="1357"/>
      <c r="CB93" s="1357"/>
      <c r="CC93" s="1357"/>
      <c r="CD93" s="1357"/>
      <c r="CE93" s="1355"/>
      <c r="CI93" s="240"/>
    </row>
    <row r="94" spans="1:87" ht="4.5" customHeight="1">
      <c r="A94" s="224"/>
      <c r="B94" s="1090"/>
      <c r="C94" s="1091"/>
      <c r="D94" s="1091"/>
      <c r="E94" s="1091"/>
      <c r="F94" s="1091"/>
      <c r="G94" s="1091"/>
      <c r="H94" s="1091"/>
      <c r="I94" s="1091"/>
      <c r="J94" s="1092"/>
      <c r="K94" s="1303"/>
      <c r="L94" s="1303"/>
      <c r="M94" s="1304"/>
      <c r="N94" s="1304"/>
      <c r="O94" s="1305"/>
      <c r="P94" s="1305"/>
      <c r="Q94" s="1305"/>
      <c r="R94" s="1305"/>
      <c r="S94" s="1305"/>
      <c r="T94" s="1305"/>
      <c r="U94" s="1305"/>
      <c r="V94" s="1305"/>
      <c r="W94" s="1305"/>
      <c r="X94" s="1305"/>
      <c r="Y94" s="1305"/>
      <c r="Z94" s="1305"/>
      <c r="AA94" s="1305"/>
      <c r="AB94" s="1305"/>
      <c r="AC94" s="1305"/>
      <c r="AD94" s="1305"/>
      <c r="AE94" s="1375"/>
      <c r="AF94" s="1375"/>
      <c r="AG94" s="1375"/>
      <c r="AH94" s="1375"/>
      <c r="AI94" s="1374"/>
      <c r="AJ94" s="1374"/>
      <c r="AK94" s="1374"/>
      <c r="AL94" s="1374"/>
      <c r="AM94" s="1374"/>
      <c r="AN94" s="1374"/>
      <c r="AO94" s="1374"/>
      <c r="AP94" s="1374"/>
      <c r="AQ94" s="1374"/>
      <c r="AR94" s="1374"/>
      <c r="AS94" s="1374"/>
      <c r="AT94" s="1374"/>
      <c r="AU94" s="1374"/>
      <c r="AV94" s="1374"/>
      <c r="AW94" s="1374"/>
      <c r="AX94" s="1374"/>
      <c r="BA94" s="1623"/>
      <c r="BB94" s="1624"/>
      <c r="BC94" s="1625"/>
      <c r="BD94" s="1572"/>
      <c r="BE94" s="1573"/>
      <c r="BF94" s="1574"/>
      <c r="BG94" s="1574"/>
      <c r="BH94" s="1574"/>
      <c r="BI94" s="1574"/>
      <c r="BJ94" s="1574"/>
      <c r="BK94" s="1574"/>
      <c r="BL94" s="1574"/>
      <c r="BM94" s="1574"/>
      <c r="BN94" s="1574"/>
      <c r="BO94" s="1574"/>
      <c r="BP94" s="1575"/>
      <c r="BQ94" s="1359"/>
      <c r="BR94" s="1360"/>
      <c r="BS94" s="1361"/>
      <c r="BT94" s="1358"/>
      <c r="BU94" s="1357"/>
      <c r="BV94" s="1357"/>
      <c r="BW94" s="1357"/>
      <c r="BX94" s="1357"/>
      <c r="BY94" s="1357"/>
      <c r="BZ94" s="1357"/>
      <c r="CA94" s="1357"/>
      <c r="CB94" s="1357"/>
      <c r="CC94" s="1357"/>
      <c r="CD94" s="1357"/>
      <c r="CE94" s="1355"/>
      <c r="CG94" s="240"/>
      <c r="CH94" s="240"/>
      <c r="CI94" s="240"/>
    </row>
    <row r="95" spans="1:87" ht="4.5" customHeight="1">
      <c r="A95" s="224"/>
      <c r="B95" s="1090"/>
      <c r="C95" s="1091"/>
      <c r="D95" s="1091"/>
      <c r="E95" s="1091"/>
      <c r="F95" s="1091"/>
      <c r="G95" s="1091"/>
      <c r="H95" s="1091"/>
      <c r="I95" s="1091"/>
      <c r="J95" s="1092"/>
      <c r="K95" s="1303"/>
      <c r="L95" s="1303"/>
      <c r="M95" s="1304"/>
      <c r="N95" s="1304"/>
      <c r="O95" s="1305"/>
      <c r="P95" s="1305"/>
      <c r="Q95" s="1305"/>
      <c r="R95" s="1305"/>
      <c r="S95" s="1305"/>
      <c r="T95" s="1305"/>
      <c r="U95" s="1305"/>
      <c r="V95" s="1305"/>
      <c r="W95" s="1305"/>
      <c r="X95" s="1305"/>
      <c r="Y95" s="1305"/>
      <c r="Z95" s="1305"/>
      <c r="AA95" s="1305"/>
      <c r="AB95" s="1305"/>
      <c r="AC95" s="1305"/>
      <c r="AD95" s="1305"/>
      <c r="AE95" s="1375"/>
      <c r="AF95" s="1375"/>
      <c r="AG95" s="1375"/>
      <c r="AH95" s="1375"/>
      <c r="AI95" s="1374"/>
      <c r="AJ95" s="1374"/>
      <c r="AK95" s="1374"/>
      <c r="AL95" s="1374"/>
      <c r="AM95" s="1374"/>
      <c r="AN95" s="1374"/>
      <c r="AO95" s="1374"/>
      <c r="AP95" s="1374"/>
      <c r="AQ95" s="1374"/>
      <c r="AR95" s="1374"/>
      <c r="AS95" s="1374"/>
      <c r="AT95" s="1374"/>
      <c r="AU95" s="1374"/>
      <c r="AV95" s="1374"/>
      <c r="AW95" s="1374"/>
      <c r="AX95" s="1374"/>
      <c r="BA95" s="1623"/>
      <c r="BB95" s="1624"/>
      <c r="BC95" s="1625"/>
      <c r="BD95" s="1572" t="s">
        <v>276</v>
      </c>
      <c r="BE95" s="1573"/>
      <c r="BF95" s="1574"/>
      <c r="BG95" s="1574"/>
      <c r="BH95" s="1574"/>
      <c r="BI95" s="1574"/>
      <c r="BJ95" s="1574"/>
      <c r="BK95" s="1574"/>
      <c r="BL95" s="1574"/>
      <c r="BM95" s="1574"/>
      <c r="BN95" s="1574"/>
      <c r="BO95" s="1574"/>
      <c r="BP95" s="1575"/>
      <c r="BQ95" s="1359" t="s">
        <v>277</v>
      </c>
      <c r="BR95" s="1360"/>
      <c r="BS95" s="1361"/>
      <c r="BT95" s="1356">
        <f>収入!$E$10</f>
        <v>0</v>
      </c>
      <c r="BU95" s="1357"/>
      <c r="BV95" s="1357"/>
      <c r="BW95" s="1357"/>
      <c r="BX95" s="1357"/>
      <c r="BY95" s="1357"/>
      <c r="BZ95" s="1357"/>
      <c r="CA95" s="1357"/>
      <c r="CB95" s="1357"/>
      <c r="CC95" s="1357"/>
      <c r="CD95" s="1357"/>
      <c r="CE95" s="1355"/>
      <c r="CG95" s="240"/>
      <c r="CH95" s="240"/>
      <c r="CI95" s="240"/>
    </row>
    <row r="96" spans="1:87" ht="4.5" customHeight="1">
      <c r="A96" s="224"/>
      <c r="B96" s="1090"/>
      <c r="C96" s="1091"/>
      <c r="D96" s="1091"/>
      <c r="E96" s="1091"/>
      <c r="F96" s="1091"/>
      <c r="G96" s="1091"/>
      <c r="H96" s="1091"/>
      <c r="I96" s="1091"/>
      <c r="J96" s="1092"/>
      <c r="K96" s="1303"/>
      <c r="L96" s="1303"/>
      <c r="M96" s="1304"/>
      <c r="N96" s="1304"/>
      <c r="O96" s="1305"/>
      <c r="P96" s="1305"/>
      <c r="Q96" s="1305"/>
      <c r="R96" s="1305"/>
      <c r="S96" s="1305"/>
      <c r="T96" s="1305"/>
      <c r="U96" s="1305"/>
      <c r="V96" s="1305"/>
      <c r="W96" s="1305"/>
      <c r="X96" s="1305"/>
      <c r="Y96" s="1305"/>
      <c r="Z96" s="1305"/>
      <c r="AA96" s="1305"/>
      <c r="AB96" s="1305"/>
      <c r="AC96" s="1305"/>
      <c r="AD96" s="1305"/>
      <c r="AE96" s="1375"/>
      <c r="AF96" s="1375"/>
      <c r="AG96" s="1375"/>
      <c r="AH96" s="1375"/>
      <c r="AI96" s="1374"/>
      <c r="AJ96" s="1374"/>
      <c r="AK96" s="1374"/>
      <c r="AL96" s="1374"/>
      <c r="AM96" s="1374"/>
      <c r="AN96" s="1374"/>
      <c r="AO96" s="1374"/>
      <c r="AP96" s="1374"/>
      <c r="AQ96" s="1374"/>
      <c r="AR96" s="1374"/>
      <c r="AS96" s="1374"/>
      <c r="AT96" s="1374"/>
      <c r="AU96" s="1374"/>
      <c r="AV96" s="1374"/>
      <c r="AW96" s="1374"/>
      <c r="AX96" s="1374"/>
      <c r="BA96" s="1623"/>
      <c r="BB96" s="1624"/>
      <c r="BC96" s="1625"/>
      <c r="BD96" s="1572"/>
      <c r="BE96" s="1573"/>
      <c r="BF96" s="1574"/>
      <c r="BG96" s="1574"/>
      <c r="BH96" s="1574"/>
      <c r="BI96" s="1574"/>
      <c r="BJ96" s="1574"/>
      <c r="BK96" s="1574"/>
      <c r="BL96" s="1574"/>
      <c r="BM96" s="1574"/>
      <c r="BN96" s="1574"/>
      <c r="BO96" s="1574"/>
      <c r="BP96" s="1575"/>
      <c r="BQ96" s="1359"/>
      <c r="BR96" s="1360"/>
      <c r="BS96" s="1361"/>
      <c r="BT96" s="1358"/>
      <c r="BU96" s="1357"/>
      <c r="BV96" s="1357"/>
      <c r="BW96" s="1357"/>
      <c r="BX96" s="1357"/>
      <c r="BY96" s="1357"/>
      <c r="BZ96" s="1357"/>
      <c r="CA96" s="1357"/>
      <c r="CB96" s="1357"/>
      <c r="CC96" s="1357"/>
      <c r="CD96" s="1357"/>
      <c r="CE96" s="1355"/>
    </row>
    <row r="97" spans="1:87" ht="4.5" customHeight="1">
      <c r="A97" s="224"/>
      <c r="B97" s="1090"/>
      <c r="C97" s="1091"/>
      <c r="D97" s="1091"/>
      <c r="E97" s="1091"/>
      <c r="F97" s="1091"/>
      <c r="G97" s="1091"/>
      <c r="H97" s="1091"/>
      <c r="I97" s="1091"/>
      <c r="J97" s="1092"/>
      <c r="K97" s="1303"/>
      <c r="L97" s="1303"/>
      <c r="M97" s="1304"/>
      <c r="N97" s="1304"/>
      <c r="O97" s="1305"/>
      <c r="P97" s="1305"/>
      <c r="Q97" s="1305"/>
      <c r="R97" s="1305"/>
      <c r="S97" s="1305"/>
      <c r="T97" s="1305"/>
      <c r="U97" s="1305"/>
      <c r="V97" s="1305"/>
      <c r="W97" s="1305"/>
      <c r="X97" s="1305"/>
      <c r="Y97" s="1305"/>
      <c r="Z97" s="1305"/>
      <c r="AA97" s="1305"/>
      <c r="AB97" s="1305"/>
      <c r="AC97" s="1305"/>
      <c r="AD97" s="1305"/>
      <c r="AE97" s="1375"/>
      <c r="AF97" s="1375"/>
      <c r="AG97" s="1375"/>
      <c r="AH97" s="1375"/>
      <c r="AI97" s="1374"/>
      <c r="AJ97" s="1374"/>
      <c r="AK97" s="1374"/>
      <c r="AL97" s="1374"/>
      <c r="AM97" s="1374"/>
      <c r="AN97" s="1374"/>
      <c r="AO97" s="1374"/>
      <c r="AP97" s="1374"/>
      <c r="AQ97" s="1374"/>
      <c r="AR97" s="1374"/>
      <c r="AS97" s="1374"/>
      <c r="AT97" s="1374"/>
      <c r="AU97" s="1374"/>
      <c r="AV97" s="1374"/>
      <c r="AW97" s="1374"/>
      <c r="AX97" s="1374"/>
      <c r="BA97" s="1623"/>
      <c r="BB97" s="1624"/>
      <c r="BC97" s="1625"/>
      <c r="BD97" s="1572"/>
      <c r="BE97" s="1573"/>
      <c r="BF97" s="1574"/>
      <c r="BG97" s="1574"/>
      <c r="BH97" s="1574"/>
      <c r="BI97" s="1574"/>
      <c r="BJ97" s="1574"/>
      <c r="BK97" s="1574"/>
      <c r="BL97" s="1574"/>
      <c r="BM97" s="1574"/>
      <c r="BN97" s="1574"/>
      <c r="BO97" s="1574"/>
      <c r="BP97" s="1575"/>
      <c r="BQ97" s="1359"/>
      <c r="BR97" s="1360"/>
      <c r="BS97" s="1361"/>
      <c r="BT97" s="1358"/>
      <c r="BU97" s="1357"/>
      <c r="BV97" s="1357"/>
      <c r="BW97" s="1357"/>
      <c r="BX97" s="1357"/>
      <c r="BY97" s="1357"/>
      <c r="BZ97" s="1357"/>
      <c r="CA97" s="1357"/>
      <c r="CB97" s="1357"/>
      <c r="CC97" s="1357"/>
      <c r="CD97" s="1357"/>
      <c r="CE97" s="1355"/>
    </row>
    <row r="98" spans="1:87" ht="4.5" customHeight="1">
      <c r="A98" s="224"/>
      <c r="B98" s="1090"/>
      <c r="C98" s="1091"/>
      <c r="D98" s="1091"/>
      <c r="E98" s="1091"/>
      <c r="F98" s="1091"/>
      <c r="G98" s="1091"/>
      <c r="H98" s="1091"/>
      <c r="I98" s="1091"/>
      <c r="J98" s="1092"/>
      <c r="K98" s="1303"/>
      <c r="L98" s="1303"/>
      <c r="M98" s="1304"/>
      <c r="N98" s="1304"/>
      <c r="O98" s="1305"/>
      <c r="P98" s="1305"/>
      <c r="Q98" s="1305"/>
      <c r="R98" s="1305"/>
      <c r="S98" s="1305"/>
      <c r="T98" s="1305"/>
      <c r="U98" s="1305"/>
      <c r="V98" s="1305"/>
      <c r="W98" s="1305"/>
      <c r="X98" s="1305"/>
      <c r="Y98" s="1305"/>
      <c r="Z98" s="1305"/>
      <c r="AA98" s="1305"/>
      <c r="AB98" s="1305"/>
      <c r="AC98" s="1305"/>
      <c r="AD98" s="1305"/>
      <c r="AE98" s="1375"/>
      <c r="AF98" s="1375"/>
      <c r="AG98" s="1375"/>
      <c r="AH98" s="1375"/>
      <c r="AI98" s="1374"/>
      <c r="AJ98" s="1374"/>
      <c r="AK98" s="1374"/>
      <c r="AL98" s="1374"/>
      <c r="AM98" s="1374"/>
      <c r="AN98" s="1374"/>
      <c r="AO98" s="1374"/>
      <c r="AP98" s="1374"/>
      <c r="AQ98" s="1374"/>
      <c r="AR98" s="1374"/>
      <c r="AS98" s="1374"/>
      <c r="AT98" s="1374"/>
      <c r="AU98" s="1374"/>
      <c r="AV98" s="1374"/>
      <c r="AW98" s="1374"/>
      <c r="AX98" s="1374"/>
      <c r="BA98" s="1623"/>
      <c r="BB98" s="1624"/>
      <c r="BC98" s="1625"/>
      <c r="BD98" s="1572"/>
      <c r="BE98" s="1573"/>
      <c r="BF98" s="1574"/>
      <c r="BG98" s="1574"/>
      <c r="BH98" s="1574"/>
      <c r="BI98" s="1574"/>
      <c r="BJ98" s="1574"/>
      <c r="BK98" s="1574"/>
      <c r="BL98" s="1574"/>
      <c r="BM98" s="1574"/>
      <c r="BN98" s="1574"/>
      <c r="BO98" s="1574"/>
      <c r="BP98" s="1575"/>
      <c r="BQ98" s="1359"/>
      <c r="BR98" s="1360"/>
      <c r="BS98" s="1361"/>
      <c r="BT98" s="1358"/>
      <c r="BU98" s="1357"/>
      <c r="BV98" s="1357"/>
      <c r="BW98" s="1357"/>
      <c r="BX98" s="1357"/>
      <c r="BY98" s="1357"/>
      <c r="BZ98" s="1357"/>
      <c r="CA98" s="1357"/>
      <c r="CB98" s="1357"/>
      <c r="CC98" s="1357"/>
      <c r="CD98" s="1357"/>
      <c r="CE98" s="1355"/>
    </row>
    <row r="99" spans="1:87" ht="4.5" customHeight="1">
      <c r="A99" s="224"/>
      <c r="B99" s="1648" t="s">
        <v>687</v>
      </c>
      <c r="C99" s="1347"/>
      <c r="D99" s="1347"/>
      <c r="E99" s="1347"/>
      <c r="F99" s="1347"/>
      <c r="G99" s="1347"/>
      <c r="H99" s="1347"/>
      <c r="I99" s="1347"/>
      <c r="J99" s="1347"/>
      <c r="K99" s="1136" t="s">
        <v>280</v>
      </c>
      <c r="L99" s="1177"/>
      <c r="M99" s="1270" t="s">
        <v>284</v>
      </c>
      <c r="N99" s="1271"/>
      <c r="O99" s="1127" t="str">
        <f>控除!$A$52&amp;""</f>
        <v/>
      </c>
      <c r="P99" s="1128"/>
      <c r="Q99" s="1128"/>
      <c r="R99" s="1128"/>
      <c r="S99" s="1128"/>
      <c r="T99" s="1128"/>
      <c r="U99" s="1128"/>
      <c r="V99" s="1128"/>
      <c r="W99" s="1128"/>
      <c r="X99" s="1128"/>
      <c r="Y99" s="1128"/>
      <c r="Z99" s="1128"/>
      <c r="AA99" s="1128"/>
      <c r="AB99" s="1128"/>
      <c r="AC99" s="1129"/>
      <c r="AD99" s="1276" t="s">
        <v>281</v>
      </c>
      <c r="AE99" s="1277"/>
      <c r="AF99" s="1277"/>
      <c r="AG99" s="1277"/>
      <c r="AH99" s="1277"/>
      <c r="AI99" s="1277"/>
      <c r="AJ99" s="1277"/>
      <c r="AK99" s="1277"/>
      <c r="AL99" s="1278"/>
      <c r="AM99" s="1285" t="str">
        <f>IFERROR(控除!$AG$54,"")</f>
        <v/>
      </c>
      <c r="AN99" s="1286"/>
      <c r="AO99" s="1286"/>
      <c r="AP99" s="1286"/>
      <c r="AQ99" s="1286"/>
      <c r="AR99" s="1286"/>
      <c r="AS99" s="1286"/>
      <c r="AT99" s="1286"/>
      <c r="AU99" s="1286"/>
      <c r="AV99" s="1286"/>
      <c r="AW99" s="1286"/>
      <c r="AX99" s="1287"/>
      <c r="BA99" s="1623"/>
      <c r="BB99" s="1624"/>
      <c r="BC99" s="1625"/>
      <c r="BD99" s="1572" t="s">
        <v>278</v>
      </c>
      <c r="BE99" s="1573"/>
      <c r="BF99" s="1574"/>
      <c r="BG99" s="1574"/>
      <c r="BH99" s="1574"/>
      <c r="BI99" s="1574"/>
      <c r="BJ99" s="1574"/>
      <c r="BK99" s="1574"/>
      <c r="BL99" s="1574"/>
      <c r="BM99" s="1574"/>
      <c r="BN99" s="1574"/>
      <c r="BO99" s="1574"/>
      <c r="BP99" s="1575"/>
      <c r="BQ99" s="1359" t="s">
        <v>279</v>
      </c>
      <c r="BR99" s="1360"/>
      <c r="BS99" s="1361"/>
      <c r="BT99" s="1356">
        <f>収入!$AI$18</f>
        <v>0</v>
      </c>
      <c r="BU99" s="1357"/>
      <c r="BV99" s="1357"/>
      <c r="BW99" s="1357"/>
      <c r="BX99" s="1357"/>
      <c r="BY99" s="1357"/>
      <c r="BZ99" s="1357"/>
      <c r="CA99" s="1357"/>
      <c r="CB99" s="1357"/>
      <c r="CC99" s="1357"/>
      <c r="CD99" s="1357"/>
      <c r="CE99" s="1355"/>
    </row>
    <row r="100" spans="1:87" ht="4.5" customHeight="1">
      <c r="A100" s="224"/>
      <c r="B100" s="1268"/>
      <c r="C100" s="1269"/>
      <c r="D100" s="1269"/>
      <c r="E100" s="1269"/>
      <c r="F100" s="1269"/>
      <c r="G100" s="1269"/>
      <c r="H100" s="1269"/>
      <c r="I100" s="1269"/>
      <c r="J100" s="1269"/>
      <c r="K100" s="1139"/>
      <c r="L100" s="1180"/>
      <c r="M100" s="1272"/>
      <c r="N100" s="1273"/>
      <c r="O100" s="1130"/>
      <c r="P100" s="1131"/>
      <c r="Q100" s="1131"/>
      <c r="R100" s="1131"/>
      <c r="S100" s="1131"/>
      <c r="T100" s="1131"/>
      <c r="U100" s="1131"/>
      <c r="V100" s="1131"/>
      <c r="W100" s="1131"/>
      <c r="X100" s="1131"/>
      <c r="Y100" s="1131"/>
      <c r="Z100" s="1131"/>
      <c r="AA100" s="1131"/>
      <c r="AB100" s="1131"/>
      <c r="AC100" s="1132"/>
      <c r="AD100" s="1279"/>
      <c r="AE100" s="1280"/>
      <c r="AF100" s="1280"/>
      <c r="AG100" s="1280"/>
      <c r="AH100" s="1280"/>
      <c r="AI100" s="1280"/>
      <c r="AJ100" s="1280"/>
      <c r="AK100" s="1280"/>
      <c r="AL100" s="1281"/>
      <c r="AM100" s="1288"/>
      <c r="AN100" s="1289"/>
      <c r="AO100" s="1289"/>
      <c r="AP100" s="1289"/>
      <c r="AQ100" s="1289"/>
      <c r="AR100" s="1289"/>
      <c r="AS100" s="1289"/>
      <c r="AT100" s="1289"/>
      <c r="AU100" s="1289"/>
      <c r="AV100" s="1289"/>
      <c r="AW100" s="1289"/>
      <c r="AX100" s="1290"/>
      <c r="BA100" s="1623"/>
      <c r="BB100" s="1624"/>
      <c r="BC100" s="1625"/>
      <c r="BD100" s="1572"/>
      <c r="BE100" s="1573"/>
      <c r="BF100" s="1574"/>
      <c r="BG100" s="1574"/>
      <c r="BH100" s="1574"/>
      <c r="BI100" s="1574"/>
      <c r="BJ100" s="1574"/>
      <c r="BK100" s="1574"/>
      <c r="BL100" s="1574"/>
      <c r="BM100" s="1574"/>
      <c r="BN100" s="1574"/>
      <c r="BO100" s="1574"/>
      <c r="BP100" s="1575"/>
      <c r="BQ100" s="1359"/>
      <c r="BR100" s="1360"/>
      <c r="BS100" s="1361"/>
      <c r="BT100" s="1358"/>
      <c r="BU100" s="1357"/>
      <c r="BV100" s="1357"/>
      <c r="BW100" s="1357"/>
      <c r="BX100" s="1357"/>
      <c r="BY100" s="1357"/>
      <c r="BZ100" s="1357"/>
      <c r="CA100" s="1357"/>
      <c r="CB100" s="1357"/>
      <c r="CC100" s="1357"/>
      <c r="CD100" s="1357"/>
      <c r="CE100" s="1355"/>
    </row>
    <row r="101" spans="1:87" ht="4.5" customHeight="1">
      <c r="A101" s="224"/>
      <c r="B101" s="1268"/>
      <c r="C101" s="1269"/>
      <c r="D101" s="1269"/>
      <c r="E101" s="1269"/>
      <c r="F101" s="1269"/>
      <c r="G101" s="1269"/>
      <c r="H101" s="1269"/>
      <c r="I101" s="1269"/>
      <c r="J101" s="1269"/>
      <c r="K101" s="1178"/>
      <c r="L101" s="1180"/>
      <c r="M101" s="1272"/>
      <c r="N101" s="1273"/>
      <c r="O101" s="1130"/>
      <c r="P101" s="1131"/>
      <c r="Q101" s="1131"/>
      <c r="R101" s="1131"/>
      <c r="S101" s="1131"/>
      <c r="T101" s="1131"/>
      <c r="U101" s="1131"/>
      <c r="V101" s="1131"/>
      <c r="W101" s="1131"/>
      <c r="X101" s="1131"/>
      <c r="Y101" s="1131"/>
      <c r="Z101" s="1131"/>
      <c r="AA101" s="1131"/>
      <c r="AB101" s="1131"/>
      <c r="AC101" s="1132"/>
      <c r="AD101" s="1282"/>
      <c r="AE101" s="1283"/>
      <c r="AF101" s="1283"/>
      <c r="AG101" s="1283"/>
      <c r="AH101" s="1283"/>
      <c r="AI101" s="1283"/>
      <c r="AJ101" s="1283"/>
      <c r="AK101" s="1283"/>
      <c r="AL101" s="1284"/>
      <c r="AM101" s="1291"/>
      <c r="AN101" s="1292"/>
      <c r="AO101" s="1292"/>
      <c r="AP101" s="1292"/>
      <c r="AQ101" s="1292"/>
      <c r="AR101" s="1292"/>
      <c r="AS101" s="1292"/>
      <c r="AT101" s="1292"/>
      <c r="AU101" s="1292"/>
      <c r="AV101" s="1292"/>
      <c r="AW101" s="1292"/>
      <c r="AX101" s="1293"/>
      <c r="BA101" s="1623"/>
      <c r="BB101" s="1624"/>
      <c r="BC101" s="1625"/>
      <c r="BD101" s="1572"/>
      <c r="BE101" s="1573"/>
      <c r="BF101" s="1574"/>
      <c r="BG101" s="1574"/>
      <c r="BH101" s="1574"/>
      <c r="BI101" s="1574"/>
      <c r="BJ101" s="1574"/>
      <c r="BK101" s="1574"/>
      <c r="BL101" s="1574"/>
      <c r="BM101" s="1574"/>
      <c r="BN101" s="1574"/>
      <c r="BO101" s="1574"/>
      <c r="BP101" s="1575"/>
      <c r="BQ101" s="1359"/>
      <c r="BR101" s="1360"/>
      <c r="BS101" s="1361"/>
      <c r="BT101" s="1358"/>
      <c r="BU101" s="1357"/>
      <c r="BV101" s="1357"/>
      <c r="BW101" s="1357"/>
      <c r="BX101" s="1357"/>
      <c r="BY101" s="1357"/>
      <c r="BZ101" s="1357"/>
      <c r="CA101" s="1357"/>
      <c r="CB101" s="1357"/>
      <c r="CC101" s="1357"/>
      <c r="CD101" s="1357"/>
      <c r="CE101" s="1355"/>
    </row>
    <row r="102" spans="1:87" ht="4.5" customHeight="1">
      <c r="A102" s="224"/>
      <c r="B102" s="1229" t="s">
        <v>523</v>
      </c>
      <c r="C102" s="1230"/>
      <c r="D102" s="1230"/>
      <c r="E102" s="1230"/>
      <c r="F102" s="1230"/>
      <c r="G102" s="1230"/>
      <c r="H102" s="1230"/>
      <c r="I102" s="1230"/>
      <c r="J102" s="1231"/>
      <c r="K102" s="1178"/>
      <c r="L102" s="1180"/>
      <c r="M102" s="1272"/>
      <c r="N102" s="1273"/>
      <c r="O102" s="1130"/>
      <c r="P102" s="1131"/>
      <c r="Q102" s="1131"/>
      <c r="R102" s="1131"/>
      <c r="S102" s="1131"/>
      <c r="T102" s="1131"/>
      <c r="U102" s="1131"/>
      <c r="V102" s="1131"/>
      <c r="W102" s="1131"/>
      <c r="X102" s="1131"/>
      <c r="Y102" s="1131"/>
      <c r="Z102" s="1131"/>
      <c r="AA102" s="1131"/>
      <c r="AB102" s="1131"/>
      <c r="AC102" s="1132"/>
      <c r="AD102" s="1651" t="s">
        <v>285</v>
      </c>
      <c r="AE102" s="1402"/>
      <c r="AF102" s="1402"/>
      <c r="AG102" s="1402"/>
      <c r="AH102" s="1402"/>
      <c r="AI102" s="1402"/>
      <c r="AJ102" s="1402"/>
      <c r="AK102" s="1402"/>
      <c r="AL102" s="1403"/>
      <c r="AM102" s="1656">
        <f>控除!$Q$52</f>
        <v>0</v>
      </c>
      <c r="AN102" s="1657"/>
      <c r="AO102" s="1657"/>
      <c r="AP102" s="1657"/>
      <c r="AQ102" s="1657"/>
      <c r="AR102" s="1657"/>
      <c r="AS102" s="1657"/>
      <c r="AT102" s="1657"/>
      <c r="AU102" s="1657"/>
      <c r="AV102" s="1657"/>
      <c r="AW102" s="1657"/>
      <c r="AX102" s="1107" t="s">
        <v>232</v>
      </c>
      <c r="BA102" s="1623"/>
      <c r="BB102" s="1624"/>
      <c r="BC102" s="1625"/>
      <c r="BD102" s="1572"/>
      <c r="BE102" s="1573"/>
      <c r="BF102" s="1574"/>
      <c r="BG102" s="1574"/>
      <c r="BH102" s="1574"/>
      <c r="BI102" s="1574"/>
      <c r="BJ102" s="1574"/>
      <c r="BK102" s="1574"/>
      <c r="BL102" s="1574"/>
      <c r="BM102" s="1574"/>
      <c r="BN102" s="1574"/>
      <c r="BO102" s="1574"/>
      <c r="BP102" s="1575"/>
      <c r="BQ102" s="1359"/>
      <c r="BR102" s="1360"/>
      <c r="BS102" s="1361"/>
      <c r="BT102" s="1358"/>
      <c r="BU102" s="1357"/>
      <c r="BV102" s="1357"/>
      <c r="BW102" s="1357"/>
      <c r="BX102" s="1357"/>
      <c r="BY102" s="1357"/>
      <c r="BZ102" s="1357"/>
      <c r="CA102" s="1357"/>
      <c r="CB102" s="1357"/>
      <c r="CC102" s="1357"/>
      <c r="CD102" s="1357"/>
      <c r="CE102" s="1355"/>
    </row>
    <row r="103" spans="1:87" ht="4.5" customHeight="1">
      <c r="A103" s="224"/>
      <c r="B103" s="1229"/>
      <c r="C103" s="1230"/>
      <c r="D103" s="1230"/>
      <c r="E103" s="1230"/>
      <c r="F103" s="1230"/>
      <c r="G103" s="1230"/>
      <c r="H103" s="1230"/>
      <c r="I103" s="1230"/>
      <c r="J103" s="1231"/>
      <c r="K103" s="1178"/>
      <c r="L103" s="1180"/>
      <c r="M103" s="1272"/>
      <c r="N103" s="1273"/>
      <c r="O103" s="1130"/>
      <c r="P103" s="1131"/>
      <c r="Q103" s="1131"/>
      <c r="R103" s="1131"/>
      <c r="S103" s="1131"/>
      <c r="T103" s="1131"/>
      <c r="U103" s="1131"/>
      <c r="V103" s="1131"/>
      <c r="W103" s="1131"/>
      <c r="X103" s="1131"/>
      <c r="Y103" s="1131"/>
      <c r="Z103" s="1131"/>
      <c r="AA103" s="1131"/>
      <c r="AB103" s="1131"/>
      <c r="AC103" s="1132"/>
      <c r="AD103" s="1652"/>
      <c r="AE103" s="1405"/>
      <c r="AF103" s="1405"/>
      <c r="AG103" s="1405"/>
      <c r="AH103" s="1405"/>
      <c r="AI103" s="1405"/>
      <c r="AJ103" s="1405"/>
      <c r="AK103" s="1405"/>
      <c r="AL103" s="1406"/>
      <c r="AM103" s="1658"/>
      <c r="AN103" s="1659"/>
      <c r="AO103" s="1659"/>
      <c r="AP103" s="1659"/>
      <c r="AQ103" s="1659"/>
      <c r="AR103" s="1659"/>
      <c r="AS103" s="1659"/>
      <c r="AT103" s="1659"/>
      <c r="AU103" s="1659"/>
      <c r="AV103" s="1659"/>
      <c r="AW103" s="1659"/>
      <c r="AX103" s="1109"/>
      <c r="BA103" s="1623"/>
      <c r="BB103" s="1624"/>
      <c r="BC103" s="1625"/>
      <c r="BD103" s="1572" t="s">
        <v>282</v>
      </c>
      <c r="BE103" s="1573"/>
      <c r="BF103" s="1574"/>
      <c r="BG103" s="1574"/>
      <c r="BH103" s="1574"/>
      <c r="BI103" s="1574"/>
      <c r="BJ103" s="1574"/>
      <c r="BK103" s="1574"/>
      <c r="BL103" s="1574"/>
      <c r="BM103" s="1574"/>
      <c r="BN103" s="1574"/>
      <c r="BO103" s="1574"/>
      <c r="BP103" s="1575"/>
      <c r="BQ103" s="1359" t="s">
        <v>283</v>
      </c>
      <c r="BR103" s="1360"/>
      <c r="BS103" s="1361"/>
      <c r="BT103" s="1669">
        <f>収入!$AI$33</f>
        <v>0</v>
      </c>
      <c r="BU103" s="1670"/>
      <c r="BV103" s="1670"/>
      <c r="BW103" s="1670"/>
      <c r="BX103" s="1670"/>
      <c r="BY103" s="1670"/>
      <c r="BZ103" s="1670"/>
      <c r="CA103" s="1670"/>
      <c r="CB103" s="1670"/>
      <c r="CC103" s="1670"/>
      <c r="CD103" s="1670"/>
      <c r="CE103" s="1355"/>
    </row>
    <row r="104" spans="1:87" ht="4.5" customHeight="1">
      <c r="A104" s="224"/>
      <c r="B104" s="1229"/>
      <c r="C104" s="1230"/>
      <c r="D104" s="1230"/>
      <c r="E104" s="1230"/>
      <c r="F104" s="1230"/>
      <c r="G104" s="1230"/>
      <c r="H104" s="1230"/>
      <c r="I104" s="1230"/>
      <c r="J104" s="1231"/>
      <c r="K104" s="1178"/>
      <c r="L104" s="1180"/>
      <c r="M104" s="1272"/>
      <c r="N104" s="1273"/>
      <c r="O104" s="1130"/>
      <c r="P104" s="1131"/>
      <c r="Q104" s="1131"/>
      <c r="R104" s="1131"/>
      <c r="S104" s="1131"/>
      <c r="T104" s="1131"/>
      <c r="U104" s="1131"/>
      <c r="V104" s="1131"/>
      <c r="W104" s="1131"/>
      <c r="X104" s="1131"/>
      <c r="Y104" s="1131"/>
      <c r="Z104" s="1131"/>
      <c r="AA104" s="1131"/>
      <c r="AB104" s="1131"/>
      <c r="AC104" s="1132"/>
      <c r="AD104" s="1652"/>
      <c r="AE104" s="1405"/>
      <c r="AF104" s="1405"/>
      <c r="AG104" s="1405"/>
      <c r="AH104" s="1405"/>
      <c r="AI104" s="1405"/>
      <c r="AJ104" s="1405"/>
      <c r="AK104" s="1405"/>
      <c r="AL104" s="1406"/>
      <c r="AM104" s="1658"/>
      <c r="AN104" s="1659"/>
      <c r="AO104" s="1659"/>
      <c r="AP104" s="1659"/>
      <c r="AQ104" s="1659"/>
      <c r="AR104" s="1659"/>
      <c r="AS104" s="1659"/>
      <c r="AT104" s="1659"/>
      <c r="AU104" s="1659"/>
      <c r="AV104" s="1659"/>
      <c r="AW104" s="1659"/>
      <c r="AX104" s="1109"/>
      <c r="BA104" s="1623"/>
      <c r="BB104" s="1624"/>
      <c r="BC104" s="1625"/>
      <c r="BD104" s="1572"/>
      <c r="BE104" s="1573"/>
      <c r="BF104" s="1574"/>
      <c r="BG104" s="1574"/>
      <c r="BH104" s="1574"/>
      <c r="BI104" s="1574"/>
      <c r="BJ104" s="1574"/>
      <c r="BK104" s="1574"/>
      <c r="BL104" s="1574"/>
      <c r="BM104" s="1574"/>
      <c r="BN104" s="1574"/>
      <c r="BO104" s="1574"/>
      <c r="BP104" s="1575"/>
      <c r="BQ104" s="1359"/>
      <c r="BR104" s="1360"/>
      <c r="BS104" s="1361"/>
      <c r="BT104" s="1669"/>
      <c r="BU104" s="1670"/>
      <c r="BV104" s="1670"/>
      <c r="BW104" s="1670"/>
      <c r="BX104" s="1670"/>
      <c r="BY104" s="1670"/>
      <c r="BZ104" s="1670"/>
      <c r="CA104" s="1670"/>
      <c r="CB104" s="1670"/>
      <c r="CC104" s="1670"/>
      <c r="CD104" s="1670"/>
      <c r="CE104" s="1355"/>
    </row>
    <row r="105" spans="1:87" ht="4.5" customHeight="1">
      <c r="A105" s="224"/>
      <c r="B105" s="1229"/>
      <c r="C105" s="1230"/>
      <c r="D105" s="1230"/>
      <c r="E105" s="1230"/>
      <c r="F105" s="1230"/>
      <c r="G105" s="1230"/>
      <c r="H105" s="1230"/>
      <c r="I105" s="1230"/>
      <c r="J105" s="1231"/>
      <c r="K105" s="1178"/>
      <c r="L105" s="1180"/>
      <c r="M105" s="1272"/>
      <c r="N105" s="1273"/>
      <c r="O105" s="1130"/>
      <c r="P105" s="1131"/>
      <c r="Q105" s="1131"/>
      <c r="R105" s="1131"/>
      <c r="S105" s="1131"/>
      <c r="T105" s="1131"/>
      <c r="U105" s="1131"/>
      <c r="V105" s="1131"/>
      <c r="W105" s="1131"/>
      <c r="X105" s="1131"/>
      <c r="Y105" s="1131"/>
      <c r="Z105" s="1131"/>
      <c r="AA105" s="1131"/>
      <c r="AB105" s="1131"/>
      <c r="AC105" s="1132"/>
      <c r="AD105" s="1652"/>
      <c r="AE105" s="1405"/>
      <c r="AF105" s="1405"/>
      <c r="AG105" s="1405"/>
      <c r="AH105" s="1405"/>
      <c r="AI105" s="1405"/>
      <c r="AJ105" s="1405"/>
      <c r="AK105" s="1405"/>
      <c r="AL105" s="1406"/>
      <c r="AM105" s="1658"/>
      <c r="AN105" s="1659"/>
      <c r="AO105" s="1659"/>
      <c r="AP105" s="1659"/>
      <c r="AQ105" s="1659"/>
      <c r="AR105" s="1659"/>
      <c r="AS105" s="1659"/>
      <c r="AT105" s="1659"/>
      <c r="AU105" s="1659"/>
      <c r="AV105" s="1659"/>
      <c r="AW105" s="1659"/>
      <c r="AX105" s="1109"/>
      <c r="BA105" s="1623"/>
      <c r="BB105" s="1624"/>
      <c r="BC105" s="1625"/>
      <c r="BD105" s="1572"/>
      <c r="BE105" s="1573"/>
      <c r="BF105" s="1574"/>
      <c r="BG105" s="1574"/>
      <c r="BH105" s="1574"/>
      <c r="BI105" s="1574"/>
      <c r="BJ105" s="1574"/>
      <c r="BK105" s="1574"/>
      <c r="BL105" s="1574"/>
      <c r="BM105" s="1574"/>
      <c r="BN105" s="1574"/>
      <c r="BO105" s="1574"/>
      <c r="BP105" s="1575"/>
      <c r="BQ105" s="1359"/>
      <c r="BR105" s="1360"/>
      <c r="BS105" s="1361"/>
      <c r="BT105" s="1669"/>
      <c r="BU105" s="1670"/>
      <c r="BV105" s="1670"/>
      <c r="BW105" s="1670"/>
      <c r="BX105" s="1670"/>
      <c r="BY105" s="1670"/>
      <c r="BZ105" s="1670"/>
      <c r="CA105" s="1670"/>
      <c r="CB105" s="1670"/>
      <c r="CC105" s="1670"/>
      <c r="CD105" s="1670"/>
      <c r="CE105" s="1355"/>
    </row>
    <row r="106" spans="1:87" ht="4.5" customHeight="1">
      <c r="A106" s="224"/>
      <c r="B106" s="1229"/>
      <c r="C106" s="1230"/>
      <c r="D106" s="1230"/>
      <c r="E106" s="1230"/>
      <c r="F106" s="1230"/>
      <c r="G106" s="1230"/>
      <c r="H106" s="1230"/>
      <c r="I106" s="1230"/>
      <c r="J106" s="1231"/>
      <c r="K106" s="1181"/>
      <c r="L106" s="1183"/>
      <c r="M106" s="1274"/>
      <c r="N106" s="1275"/>
      <c r="O106" s="1133"/>
      <c r="P106" s="1134"/>
      <c r="Q106" s="1134"/>
      <c r="R106" s="1134"/>
      <c r="S106" s="1134"/>
      <c r="T106" s="1134"/>
      <c r="U106" s="1134"/>
      <c r="V106" s="1134"/>
      <c r="W106" s="1134"/>
      <c r="X106" s="1134"/>
      <c r="Y106" s="1134"/>
      <c r="Z106" s="1134"/>
      <c r="AA106" s="1134"/>
      <c r="AB106" s="1134"/>
      <c r="AC106" s="1135"/>
      <c r="AD106" s="1653"/>
      <c r="AE106" s="1654"/>
      <c r="AF106" s="1654"/>
      <c r="AG106" s="1654"/>
      <c r="AH106" s="1654"/>
      <c r="AI106" s="1654"/>
      <c r="AJ106" s="1654"/>
      <c r="AK106" s="1654"/>
      <c r="AL106" s="1655"/>
      <c r="AM106" s="1660"/>
      <c r="AN106" s="1661"/>
      <c r="AO106" s="1661"/>
      <c r="AP106" s="1661"/>
      <c r="AQ106" s="1661"/>
      <c r="AR106" s="1661"/>
      <c r="AS106" s="1661"/>
      <c r="AT106" s="1661"/>
      <c r="AU106" s="1661"/>
      <c r="AV106" s="1661"/>
      <c r="AW106" s="1661"/>
      <c r="AX106" s="1111"/>
      <c r="BA106" s="1623"/>
      <c r="BB106" s="1624"/>
      <c r="BC106" s="1625"/>
      <c r="BD106" s="1572"/>
      <c r="BE106" s="1573"/>
      <c r="BF106" s="1574"/>
      <c r="BG106" s="1574"/>
      <c r="BH106" s="1574"/>
      <c r="BI106" s="1574"/>
      <c r="BJ106" s="1574"/>
      <c r="BK106" s="1574"/>
      <c r="BL106" s="1574"/>
      <c r="BM106" s="1574"/>
      <c r="BN106" s="1574"/>
      <c r="BO106" s="1574"/>
      <c r="BP106" s="1575"/>
      <c r="BQ106" s="1359"/>
      <c r="BR106" s="1360"/>
      <c r="BS106" s="1361"/>
      <c r="BT106" s="1669"/>
      <c r="BU106" s="1670"/>
      <c r="BV106" s="1670"/>
      <c r="BW106" s="1670"/>
      <c r="BX106" s="1670"/>
      <c r="BY106" s="1670"/>
      <c r="BZ106" s="1670"/>
      <c r="CA106" s="1670"/>
      <c r="CB106" s="1670"/>
      <c r="CC106" s="1670"/>
      <c r="CD106" s="1670"/>
      <c r="CE106" s="1355"/>
    </row>
    <row r="107" spans="1:87" ht="4.5" customHeight="1">
      <c r="A107" s="224"/>
      <c r="B107" s="1229"/>
      <c r="C107" s="1230"/>
      <c r="D107" s="1230"/>
      <c r="E107" s="1230"/>
      <c r="F107" s="1230"/>
      <c r="G107" s="1230"/>
      <c r="H107" s="1230"/>
      <c r="I107" s="1230"/>
      <c r="J107" s="1231"/>
      <c r="K107" s="1247" t="s">
        <v>223</v>
      </c>
      <c r="L107" s="1248"/>
      <c r="M107" s="1248"/>
      <c r="N107" s="1249"/>
      <c r="O107" s="1256"/>
      <c r="P107" s="1257"/>
      <c r="Q107" s="1262"/>
      <c r="R107" s="1257"/>
      <c r="S107" s="1262"/>
      <c r="T107" s="1257"/>
      <c r="U107" s="1262"/>
      <c r="V107" s="1257"/>
      <c r="W107" s="1262"/>
      <c r="X107" s="1257"/>
      <c r="Y107" s="1262"/>
      <c r="Z107" s="1257"/>
      <c r="AA107" s="1262"/>
      <c r="AB107" s="1257"/>
      <c r="AC107" s="1262"/>
      <c r="AD107" s="1257"/>
      <c r="AE107" s="1262"/>
      <c r="AF107" s="1257"/>
      <c r="AG107" s="1262"/>
      <c r="AH107" s="1257"/>
      <c r="AI107" s="1262"/>
      <c r="AJ107" s="1257"/>
      <c r="AK107" s="1262"/>
      <c r="AL107" s="1371"/>
      <c r="AM107" s="1294" t="str">
        <f>IF($O$99="","□",IF($BT$155=0,"☑","□"))</f>
        <v>□</v>
      </c>
      <c r="AN107" s="1294"/>
      <c r="AO107" s="1297" t="s">
        <v>287</v>
      </c>
      <c r="AP107" s="1297"/>
      <c r="AQ107" s="1297"/>
      <c r="AR107" s="1297"/>
      <c r="AS107" s="1297"/>
      <c r="AT107" s="1297"/>
      <c r="AU107" s="1297"/>
      <c r="AV107" s="1297"/>
      <c r="AW107" s="1297"/>
      <c r="AX107" s="1298"/>
      <c r="BA107" s="1623"/>
      <c r="BB107" s="1624"/>
      <c r="BC107" s="1625"/>
      <c r="BD107" s="1639" t="s">
        <v>256</v>
      </c>
      <c r="BE107" s="1640"/>
      <c r="BF107" s="1641"/>
      <c r="BG107" s="1589" t="s">
        <v>257</v>
      </c>
      <c r="BH107" s="1590"/>
      <c r="BI107" s="1590"/>
      <c r="BJ107" s="1590"/>
      <c r="BK107" s="1590"/>
      <c r="BL107" s="1590"/>
      <c r="BM107" s="1590"/>
      <c r="BN107" s="1590"/>
      <c r="BO107" s="1590"/>
      <c r="BP107" s="1591"/>
      <c r="BQ107" s="1359" t="s">
        <v>286</v>
      </c>
      <c r="BR107" s="1360"/>
      <c r="BS107" s="1361"/>
      <c r="BT107" s="1669">
        <f>収入!$Q$41</f>
        <v>0</v>
      </c>
      <c r="BU107" s="1670"/>
      <c r="BV107" s="1670"/>
      <c r="BW107" s="1670"/>
      <c r="BX107" s="1670"/>
      <c r="BY107" s="1670"/>
      <c r="BZ107" s="1670"/>
      <c r="CA107" s="1670"/>
      <c r="CB107" s="1670"/>
      <c r="CC107" s="1670"/>
      <c r="CD107" s="1670"/>
      <c r="CE107" s="1355"/>
    </row>
    <row r="108" spans="1:87" ht="4.5" customHeight="1">
      <c r="A108" s="224"/>
      <c r="B108" s="1229"/>
      <c r="C108" s="1230"/>
      <c r="D108" s="1230"/>
      <c r="E108" s="1230"/>
      <c r="F108" s="1230"/>
      <c r="G108" s="1230"/>
      <c r="H108" s="1230"/>
      <c r="I108" s="1230"/>
      <c r="J108" s="1231"/>
      <c r="K108" s="1250"/>
      <c r="L108" s="1251"/>
      <c r="M108" s="1251"/>
      <c r="N108" s="1252"/>
      <c r="O108" s="1258"/>
      <c r="P108" s="1259"/>
      <c r="Q108" s="1263"/>
      <c r="R108" s="1259"/>
      <c r="S108" s="1263"/>
      <c r="T108" s="1259"/>
      <c r="U108" s="1263"/>
      <c r="V108" s="1259"/>
      <c r="W108" s="1263"/>
      <c r="X108" s="1259"/>
      <c r="Y108" s="1263"/>
      <c r="Z108" s="1259"/>
      <c r="AA108" s="1263"/>
      <c r="AB108" s="1259"/>
      <c r="AC108" s="1263"/>
      <c r="AD108" s="1259"/>
      <c r="AE108" s="1263"/>
      <c r="AF108" s="1259"/>
      <c r="AG108" s="1263"/>
      <c r="AH108" s="1259"/>
      <c r="AI108" s="1263"/>
      <c r="AJ108" s="1259"/>
      <c r="AK108" s="1263"/>
      <c r="AL108" s="1372"/>
      <c r="AM108" s="1295"/>
      <c r="AN108" s="1295"/>
      <c r="AO108" s="1299"/>
      <c r="AP108" s="1299"/>
      <c r="AQ108" s="1299"/>
      <c r="AR108" s="1299"/>
      <c r="AS108" s="1299"/>
      <c r="AT108" s="1299"/>
      <c r="AU108" s="1299"/>
      <c r="AV108" s="1299"/>
      <c r="AW108" s="1299"/>
      <c r="AX108" s="1300"/>
      <c r="BA108" s="1623"/>
      <c r="BB108" s="1624"/>
      <c r="BC108" s="1625"/>
      <c r="BD108" s="1642"/>
      <c r="BE108" s="1643"/>
      <c r="BF108" s="1644"/>
      <c r="BG108" s="1523"/>
      <c r="BH108" s="1393"/>
      <c r="BI108" s="1393"/>
      <c r="BJ108" s="1393"/>
      <c r="BK108" s="1393"/>
      <c r="BL108" s="1393"/>
      <c r="BM108" s="1393"/>
      <c r="BN108" s="1393"/>
      <c r="BO108" s="1393"/>
      <c r="BP108" s="1394"/>
      <c r="BQ108" s="1359"/>
      <c r="BR108" s="1360"/>
      <c r="BS108" s="1361"/>
      <c r="BT108" s="1669"/>
      <c r="BU108" s="1670"/>
      <c r="BV108" s="1670"/>
      <c r="BW108" s="1670"/>
      <c r="BX108" s="1670"/>
      <c r="BY108" s="1670"/>
      <c r="BZ108" s="1670"/>
      <c r="CA108" s="1670"/>
      <c r="CB108" s="1670"/>
      <c r="CC108" s="1670"/>
      <c r="CD108" s="1670"/>
      <c r="CE108" s="1355"/>
    </row>
    <row r="109" spans="1:87" ht="4.5" customHeight="1">
      <c r="A109" s="224"/>
      <c r="B109" s="1232"/>
      <c r="C109" s="1233"/>
      <c r="D109" s="1233"/>
      <c r="E109" s="1233"/>
      <c r="F109" s="1233"/>
      <c r="G109" s="1233"/>
      <c r="H109" s="1233"/>
      <c r="I109" s="1233"/>
      <c r="J109" s="1234"/>
      <c r="K109" s="1253"/>
      <c r="L109" s="1254"/>
      <c r="M109" s="1254"/>
      <c r="N109" s="1255"/>
      <c r="O109" s="1260"/>
      <c r="P109" s="1261"/>
      <c r="Q109" s="1264"/>
      <c r="R109" s="1261"/>
      <c r="S109" s="1264"/>
      <c r="T109" s="1261"/>
      <c r="U109" s="1264"/>
      <c r="V109" s="1261"/>
      <c r="W109" s="1264"/>
      <c r="X109" s="1261"/>
      <c r="Y109" s="1264"/>
      <c r="Z109" s="1261"/>
      <c r="AA109" s="1264"/>
      <c r="AB109" s="1261"/>
      <c r="AC109" s="1264"/>
      <c r="AD109" s="1261"/>
      <c r="AE109" s="1264"/>
      <c r="AF109" s="1261"/>
      <c r="AG109" s="1264"/>
      <c r="AH109" s="1261"/>
      <c r="AI109" s="1264"/>
      <c r="AJ109" s="1261"/>
      <c r="AK109" s="1264"/>
      <c r="AL109" s="1373"/>
      <c r="AM109" s="1296"/>
      <c r="AN109" s="1296"/>
      <c r="AO109" s="1301"/>
      <c r="AP109" s="1301"/>
      <c r="AQ109" s="1301"/>
      <c r="AR109" s="1301"/>
      <c r="AS109" s="1301"/>
      <c r="AT109" s="1301"/>
      <c r="AU109" s="1301"/>
      <c r="AV109" s="1301"/>
      <c r="AW109" s="1301"/>
      <c r="AX109" s="1302"/>
      <c r="BA109" s="1623"/>
      <c r="BB109" s="1624"/>
      <c r="BC109" s="1625"/>
      <c r="BD109" s="1642"/>
      <c r="BE109" s="1643"/>
      <c r="BF109" s="1644"/>
      <c r="BG109" s="1523"/>
      <c r="BH109" s="1393"/>
      <c r="BI109" s="1393"/>
      <c r="BJ109" s="1393"/>
      <c r="BK109" s="1393"/>
      <c r="BL109" s="1393"/>
      <c r="BM109" s="1393"/>
      <c r="BN109" s="1393"/>
      <c r="BO109" s="1393"/>
      <c r="BP109" s="1394"/>
      <c r="BQ109" s="1359"/>
      <c r="BR109" s="1360"/>
      <c r="BS109" s="1361"/>
      <c r="BT109" s="1669"/>
      <c r="BU109" s="1670"/>
      <c r="BV109" s="1670"/>
      <c r="BW109" s="1670"/>
      <c r="BX109" s="1670"/>
      <c r="BY109" s="1670"/>
      <c r="BZ109" s="1670"/>
      <c r="CA109" s="1670"/>
      <c r="CB109" s="1670"/>
      <c r="CC109" s="1670"/>
      <c r="CD109" s="1670"/>
      <c r="CE109" s="1355"/>
    </row>
    <row r="110" spans="1:87" ht="4.5" customHeight="1">
      <c r="A110" s="224"/>
      <c r="B110" s="1649" t="s">
        <v>688</v>
      </c>
      <c r="C110" s="1650"/>
      <c r="D110" s="1650"/>
      <c r="E110" s="1112">
        <v>1</v>
      </c>
      <c r="F110" s="1113"/>
      <c r="G110" s="1118" t="s">
        <v>284</v>
      </c>
      <c r="H110" s="1119"/>
      <c r="I110" s="1120"/>
      <c r="J110" s="1127" t="str">
        <f>控除!$A$61&amp;""</f>
        <v/>
      </c>
      <c r="K110" s="1128"/>
      <c r="L110" s="1128"/>
      <c r="M110" s="1128"/>
      <c r="N110" s="1128"/>
      <c r="O110" s="1128"/>
      <c r="P110" s="1128"/>
      <c r="Q110" s="1128"/>
      <c r="R110" s="1128"/>
      <c r="S110" s="1128"/>
      <c r="T110" s="1128"/>
      <c r="U110" s="1129"/>
      <c r="V110" s="1136" t="s">
        <v>224</v>
      </c>
      <c r="W110" s="1137"/>
      <c r="X110" s="1138"/>
      <c r="Y110" s="1145" t="str">
        <f>IFERROR(控除!$AG$61,"")</f>
        <v/>
      </c>
      <c r="Z110" s="1146"/>
      <c r="AA110" s="1146"/>
      <c r="AB110" s="1146"/>
      <c r="AC110" s="1146"/>
      <c r="AD110" s="1146"/>
      <c r="AE110" s="1147"/>
      <c r="AF110" s="1154" t="s">
        <v>530</v>
      </c>
      <c r="AG110" s="1155"/>
      <c r="AH110" s="1155"/>
      <c r="AI110" s="1155"/>
      <c r="AJ110" s="1156"/>
      <c r="AK110" s="1163" t="str">
        <f>控除!$Q$61&amp;""</f>
        <v/>
      </c>
      <c r="AL110" s="1164"/>
      <c r="AM110" s="1164"/>
      <c r="AN110" s="1164"/>
      <c r="AO110" s="1165"/>
      <c r="AP110" s="1214" t="s">
        <v>531</v>
      </c>
      <c r="AQ110" s="1215"/>
      <c r="AR110" s="1215"/>
      <c r="AS110" s="1216"/>
      <c r="AT110" s="1223" t="str">
        <f>控除!$S$61&amp;""</f>
        <v/>
      </c>
      <c r="AU110" s="1223"/>
      <c r="AV110" s="1223"/>
      <c r="AW110" s="1223"/>
      <c r="AX110" s="1224"/>
      <c r="BA110" s="1623"/>
      <c r="BB110" s="1624"/>
      <c r="BC110" s="1625"/>
      <c r="BD110" s="1642"/>
      <c r="BE110" s="1643"/>
      <c r="BF110" s="1644"/>
      <c r="BG110" s="1524"/>
      <c r="BH110" s="1438"/>
      <c r="BI110" s="1438"/>
      <c r="BJ110" s="1438"/>
      <c r="BK110" s="1438"/>
      <c r="BL110" s="1438"/>
      <c r="BM110" s="1438"/>
      <c r="BN110" s="1438"/>
      <c r="BO110" s="1438"/>
      <c r="BP110" s="1525"/>
      <c r="BQ110" s="1359"/>
      <c r="BR110" s="1360"/>
      <c r="BS110" s="1361"/>
      <c r="BT110" s="1669"/>
      <c r="BU110" s="1670"/>
      <c r="BV110" s="1670"/>
      <c r="BW110" s="1670"/>
      <c r="BX110" s="1670"/>
      <c r="BY110" s="1670"/>
      <c r="BZ110" s="1670"/>
      <c r="CA110" s="1670"/>
      <c r="CB110" s="1670"/>
      <c r="CC110" s="1670"/>
      <c r="CD110" s="1670"/>
      <c r="CE110" s="1355"/>
    </row>
    <row r="111" spans="1:87" ht="4.5" customHeight="1">
      <c r="A111" s="224"/>
      <c r="B111" s="1649"/>
      <c r="C111" s="1650"/>
      <c r="D111" s="1650"/>
      <c r="E111" s="1114"/>
      <c r="F111" s="1115"/>
      <c r="G111" s="1121"/>
      <c r="H111" s="1122"/>
      <c r="I111" s="1123"/>
      <c r="J111" s="1130"/>
      <c r="K111" s="1131"/>
      <c r="L111" s="1131"/>
      <c r="M111" s="1131"/>
      <c r="N111" s="1131"/>
      <c r="O111" s="1131"/>
      <c r="P111" s="1131"/>
      <c r="Q111" s="1131"/>
      <c r="R111" s="1131"/>
      <c r="S111" s="1131"/>
      <c r="T111" s="1131"/>
      <c r="U111" s="1132"/>
      <c r="V111" s="1139"/>
      <c r="W111" s="1140"/>
      <c r="X111" s="1141"/>
      <c r="Y111" s="1148"/>
      <c r="Z111" s="1149"/>
      <c r="AA111" s="1149"/>
      <c r="AB111" s="1149"/>
      <c r="AC111" s="1149"/>
      <c r="AD111" s="1149"/>
      <c r="AE111" s="1150"/>
      <c r="AF111" s="1157"/>
      <c r="AG111" s="1158"/>
      <c r="AH111" s="1158"/>
      <c r="AI111" s="1158"/>
      <c r="AJ111" s="1159"/>
      <c r="AK111" s="1166"/>
      <c r="AL111" s="1167"/>
      <c r="AM111" s="1167"/>
      <c r="AN111" s="1167"/>
      <c r="AO111" s="1168"/>
      <c r="AP111" s="1217"/>
      <c r="AQ111" s="1218"/>
      <c r="AR111" s="1218"/>
      <c r="AS111" s="1219"/>
      <c r="AT111" s="1225"/>
      <c r="AU111" s="1225"/>
      <c r="AV111" s="1225"/>
      <c r="AW111" s="1225"/>
      <c r="AX111" s="1226"/>
      <c r="BA111" s="1623"/>
      <c r="BB111" s="1624"/>
      <c r="BC111" s="1625"/>
      <c r="BD111" s="1642"/>
      <c r="BE111" s="1643"/>
      <c r="BF111" s="1644"/>
      <c r="BG111" s="1589" t="s">
        <v>484</v>
      </c>
      <c r="BH111" s="1590"/>
      <c r="BI111" s="1590"/>
      <c r="BJ111" s="1590"/>
      <c r="BK111" s="1590"/>
      <c r="BL111" s="1590"/>
      <c r="BM111" s="1590"/>
      <c r="BN111" s="1590"/>
      <c r="BO111" s="1590"/>
      <c r="BP111" s="1591"/>
      <c r="BQ111" s="1359" t="s">
        <v>289</v>
      </c>
      <c r="BR111" s="1360"/>
      <c r="BS111" s="1361"/>
      <c r="BT111" s="1669">
        <f>収入!$W$49</f>
        <v>0</v>
      </c>
      <c r="BU111" s="1670"/>
      <c r="BV111" s="1670"/>
      <c r="BW111" s="1670"/>
      <c r="BX111" s="1670"/>
      <c r="BY111" s="1670"/>
      <c r="BZ111" s="1670"/>
      <c r="CA111" s="1670"/>
      <c r="CB111" s="1670"/>
      <c r="CC111" s="1670"/>
      <c r="CD111" s="1670"/>
      <c r="CE111" s="1355"/>
    </row>
    <row r="112" spans="1:87" ht="4.5" customHeight="1">
      <c r="A112" s="224"/>
      <c r="B112" s="1649"/>
      <c r="C112" s="1650"/>
      <c r="D112" s="1650"/>
      <c r="E112" s="1114"/>
      <c r="F112" s="1115"/>
      <c r="G112" s="1121"/>
      <c r="H112" s="1122"/>
      <c r="I112" s="1123"/>
      <c r="J112" s="1130"/>
      <c r="K112" s="1131"/>
      <c r="L112" s="1131"/>
      <c r="M112" s="1131"/>
      <c r="N112" s="1131"/>
      <c r="O112" s="1131"/>
      <c r="P112" s="1131"/>
      <c r="Q112" s="1131"/>
      <c r="R112" s="1131"/>
      <c r="S112" s="1131"/>
      <c r="T112" s="1131"/>
      <c r="U112" s="1132"/>
      <c r="V112" s="1139"/>
      <c r="W112" s="1140"/>
      <c r="X112" s="1141"/>
      <c r="Y112" s="1148"/>
      <c r="Z112" s="1149"/>
      <c r="AA112" s="1149"/>
      <c r="AB112" s="1149"/>
      <c r="AC112" s="1149"/>
      <c r="AD112" s="1149"/>
      <c r="AE112" s="1150"/>
      <c r="AF112" s="1157"/>
      <c r="AG112" s="1158"/>
      <c r="AH112" s="1158"/>
      <c r="AI112" s="1158"/>
      <c r="AJ112" s="1159"/>
      <c r="AK112" s="1166"/>
      <c r="AL112" s="1167"/>
      <c r="AM112" s="1167"/>
      <c r="AN112" s="1167"/>
      <c r="AO112" s="1168"/>
      <c r="AP112" s="1217"/>
      <c r="AQ112" s="1218"/>
      <c r="AR112" s="1218"/>
      <c r="AS112" s="1219"/>
      <c r="AT112" s="1225"/>
      <c r="AU112" s="1225"/>
      <c r="AV112" s="1225"/>
      <c r="AW112" s="1225"/>
      <c r="AX112" s="1226"/>
      <c r="BA112" s="1623"/>
      <c r="BB112" s="1624"/>
      <c r="BC112" s="1625"/>
      <c r="BD112" s="1642"/>
      <c r="BE112" s="1643"/>
      <c r="BF112" s="1644"/>
      <c r="BG112" s="1523"/>
      <c r="BH112" s="1393"/>
      <c r="BI112" s="1393"/>
      <c r="BJ112" s="1393"/>
      <c r="BK112" s="1393"/>
      <c r="BL112" s="1393"/>
      <c r="BM112" s="1393"/>
      <c r="BN112" s="1393"/>
      <c r="BO112" s="1393"/>
      <c r="BP112" s="1394"/>
      <c r="BQ112" s="1359"/>
      <c r="BR112" s="1360"/>
      <c r="BS112" s="1361"/>
      <c r="BT112" s="1669"/>
      <c r="BU112" s="1670"/>
      <c r="BV112" s="1670"/>
      <c r="BW112" s="1670"/>
      <c r="BX112" s="1670"/>
      <c r="BY112" s="1670"/>
      <c r="BZ112" s="1670"/>
      <c r="CA112" s="1670"/>
      <c r="CB112" s="1670"/>
      <c r="CC112" s="1670"/>
      <c r="CD112" s="1670"/>
      <c r="CE112" s="1355"/>
      <c r="CG112" s="240"/>
      <c r="CH112" s="240"/>
      <c r="CI112" s="240"/>
    </row>
    <row r="113" spans="1:87" ht="4.5" customHeight="1">
      <c r="A113" s="224"/>
      <c r="B113" s="1649"/>
      <c r="C113" s="1650"/>
      <c r="D113" s="1650"/>
      <c r="E113" s="1114"/>
      <c r="F113" s="1115"/>
      <c r="G113" s="1121"/>
      <c r="H113" s="1122"/>
      <c r="I113" s="1123"/>
      <c r="J113" s="1130"/>
      <c r="K113" s="1131"/>
      <c r="L113" s="1131"/>
      <c r="M113" s="1131"/>
      <c r="N113" s="1131"/>
      <c r="O113" s="1131"/>
      <c r="P113" s="1131"/>
      <c r="Q113" s="1131"/>
      <c r="R113" s="1131"/>
      <c r="S113" s="1131"/>
      <c r="T113" s="1131"/>
      <c r="U113" s="1132"/>
      <c r="V113" s="1139"/>
      <c r="W113" s="1140"/>
      <c r="X113" s="1141"/>
      <c r="Y113" s="1148"/>
      <c r="Z113" s="1149"/>
      <c r="AA113" s="1149"/>
      <c r="AB113" s="1149"/>
      <c r="AC113" s="1149"/>
      <c r="AD113" s="1149"/>
      <c r="AE113" s="1150"/>
      <c r="AF113" s="1157"/>
      <c r="AG113" s="1158"/>
      <c r="AH113" s="1158"/>
      <c r="AI113" s="1158"/>
      <c r="AJ113" s="1159"/>
      <c r="AK113" s="1166"/>
      <c r="AL113" s="1167"/>
      <c r="AM113" s="1167"/>
      <c r="AN113" s="1167"/>
      <c r="AO113" s="1168"/>
      <c r="AP113" s="1217"/>
      <c r="AQ113" s="1218"/>
      <c r="AR113" s="1218"/>
      <c r="AS113" s="1219"/>
      <c r="AT113" s="1225"/>
      <c r="AU113" s="1225"/>
      <c r="AV113" s="1225"/>
      <c r="AW113" s="1225"/>
      <c r="AX113" s="1226"/>
      <c r="BA113" s="1623"/>
      <c r="BB113" s="1624"/>
      <c r="BC113" s="1625"/>
      <c r="BD113" s="1642"/>
      <c r="BE113" s="1643"/>
      <c r="BF113" s="1644"/>
      <c r="BG113" s="1523"/>
      <c r="BH113" s="1393"/>
      <c r="BI113" s="1393"/>
      <c r="BJ113" s="1393"/>
      <c r="BK113" s="1393"/>
      <c r="BL113" s="1393"/>
      <c r="BM113" s="1393"/>
      <c r="BN113" s="1393"/>
      <c r="BO113" s="1393"/>
      <c r="BP113" s="1394"/>
      <c r="BQ113" s="1359"/>
      <c r="BR113" s="1360"/>
      <c r="BS113" s="1361"/>
      <c r="BT113" s="1669"/>
      <c r="BU113" s="1670"/>
      <c r="BV113" s="1670"/>
      <c r="BW113" s="1670"/>
      <c r="BX113" s="1670"/>
      <c r="BY113" s="1670"/>
      <c r="BZ113" s="1670"/>
      <c r="CA113" s="1670"/>
      <c r="CB113" s="1670"/>
      <c r="CC113" s="1670"/>
      <c r="CD113" s="1670"/>
      <c r="CE113" s="1355"/>
      <c r="CG113" s="240"/>
      <c r="CH113" s="240"/>
      <c r="CI113" s="240"/>
    </row>
    <row r="114" spans="1:87" ht="4.5" customHeight="1">
      <c r="A114" s="224"/>
      <c r="B114" s="1085" t="s">
        <v>292</v>
      </c>
      <c r="C114" s="1086"/>
      <c r="D114" s="1087"/>
      <c r="E114" s="1114"/>
      <c r="F114" s="1115"/>
      <c r="G114" s="1121"/>
      <c r="H114" s="1122"/>
      <c r="I114" s="1123"/>
      <c r="J114" s="1130"/>
      <c r="K114" s="1131"/>
      <c r="L114" s="1131"/>
      <c r="M114" s="1131"/>
      <c r="N114" s="1131"/>
      <c r="O114" s="1131"/>
      <c r="P114" s="1131"/>
      <c r="Q114" s="1131"/>
      <c r="R114" s="1131"/>
      <c r="S114" s="1131"/>
      <c r="T114" s="1131"/>
      <c r="U114" s="1132"/>
      <c r="V114" s="1139"/>
      <c r="W114" s="1140"/>
      <c r="X114" s="1141"/>
      <c r="Y114" s="1148"/>
      <c r="Z114" s="1149"/>
      <c r="AA114" s="1149"/>
      <c r="AB114" s="1149"/>
      <c r="AC114" s="1149"/>
      <c r="AD114" s="1149"/>
      <c r="AE114" s="1150"/>
      <c r="AF114" s="1157"/>
      <c r="AG114" s="1158"/>
      <c r="AH114" s="1158"/>
      <c r="AI114" s="1158"/>
      <c r="AJ114" s="1159"/>
      <c r="AK114" s="1166"/>
      <c r="AL114" s="1167"/>
      <c r="AM114" s="1167"/>
      <c r="AN114" s="1167"/>
      <c r="AO114" s="1168"/>
      <c r="AP114" s="1217"/>
      <c r="AQ114" s="1218"/>
      <c r="AR114" s="1218"/>
      <c r="AS114" s="1219"/>
      <c r="AT114" s="1225"/>
      <c r="AU114" s="1225"/>
      <c r="AV114" s="1225"/>
      <c r="AW114" s="1225"/>
      <c r="AX114" s="1226"/>
      <c r="BA114" s="1623"/>
      <c r="BB114" s="1624"/>
      <c r="BC114" s="1625"/>
      <c r="BD114" s="1642"/>
      <c r="BE114" s="1643"/>
      <c r="BF114" s="1644"/>
      <c r="BG114" s="1524"/>
      <c r="BH114" s="1438"/>
      <c r="BI114" s="1438"/>
      <c r="BJ114" s="1438"/>
      <c r="BK114" s="1438"/>
      <c r="BL114" s="1438"/>
      <c r="BM114" s="1438"/>
      <c r="BN114" s="1438"/>
      <c r="BO114" s="1438"/>
      <c r="BP114" s="1525"/>
      <c r="BQ114" s="1359"/>
      <c r="BR114" s="1360"/>
      <c r="BS114" s="1361"/>
      <c r="BT114" s="1669"/>
      <c r="BU114" s="1670"/>
      <c r="BV114" s="1670"/>
      <c r="BW114" s="1670"/>
      <c r="BX114" s="1670"/>
      <c r="BY114" s="1670"/>
      <c r="BZ114" s="1670"/>
      <c r="CA114" s="1670"/>
      <c r="CB114" s="1670"/>
      <c r="CC114" s="1670"/>
      <c r="CD114" s="1670"/>
      <c r="CE114" s="1355"/>
      <c r="CG114" s="240"/>
      <c r="CH114" s="240"/>
      <c r="CI114" s="240"/>
    </row>
    <row r="115" spans="1:87" ht="4.5" customHeight="1">
      <c r="A115" s="224"/>
      <c r="B115" s="1085"/>
      <c r="C115" s="1086"/>
      <c r="D115" s="1087"/>
      <c r="E115" s="1114"/>
      <c r="F115" s="1115"/>
      <c r="G115" s="1124"/>
      <c r="H115" s="1125"/>
      <c r="I115" s="1126"/>
      <c r="J115" s="1133"/>
      <c r="K115" s="1134"/>
      <c r="L115" s="1134"/>
      <c r="M115" s="1134"/>
      <c r="N115" s="1134"/>
      <c r="O115" s="1134"/>
      <c r="P115" s="1134"/>
      <c r="Q115" s="1134"/>
      <c r="R115" s="1134"/>
      <c r="S115" s="1134"/>
      <c r="T115" s="1134"/>
      <c r="U115" s="1135"/>
      <c r="V115" s="1142"/>
      <c r="W115" s="1143"/>
      <c r="X115" s="1144"/>
      <c r="Y115" s="1151"/>
      <c r="Z115" s="1152"/>
      <c r="AA115" s="1152"/>
      <c r="AB115" s="1152"/>
      <c r="AC115" s="1152"/>
      <c r="AD115" s="1152"/>
      <c r="AE115" s="1153"/>
      <c r="AF115" s="1160"/>
      <c r="AG115" s="1161"/>
      <c r="AH115" s="1161"/>
      <c r="AI115" s="1161"/>
      <c r="AJ115" s="1162"/>
      <c r="AK115" s="1169"/>
      <c r="AL115" s="1170"/>
      <c r="AM115" s="1170"/>
      <c r="AN115" s="1170"/>
      <c r="AO115" s="1171"/>
      <c r="AP115" s="1220"/>
      <c r="AQ115" s="1221"/>
      <c r="AR115" s="1221"/>
      <c r="AS115" s="1222"/>
      <c r="AT115" s="1227"/>
      <c r="AU115" s="1227"/>
      <c r="AV115" s="1227"/>
      <c r="AW115" s="1227"/>
      <c r="AX115" s="1228"/>
      <c r="BA115" s="1623"/>
      <c r="BB115" s="1624"/>
      <c r="BC115" s="1625"/>
      <c r="BD115" s="1642"/>
      <c r="BE115" s="1643"/>
      <c r="BF115" s="1644"/>
      <c r="BG115" s="1572" t="s">
        <v>259</v>
      </c>
      <c r="BH115" s="1574"/>
      <c r="BI115" s="1574"/>
      <c r="BJ115" s="1574"/>
      <c r="BK115" s="1574"/>
      <c r="BL115" s="1574"/>
      <c r="BM115" s="1574"/>
      <c r="BN115" s="1574"/>
      <c r="BO115" s="1574"/>
      <c r="BP115" s="1575"/>
      <c r="BQ115" s="1359" t="s">
        <v>291</v>
      </c>
      <c r="BR115" s="1360"/>
      <c r="BS115" s="1361"/>
      <c r="BT115" s="1669">
        <f>収入!$W$57</f>
        <v>0</v>
      </c>
      <c r="BU115" s="1670"/>
      <c r="BV115" s="1670"/>
      <c r="BW115" s="1670"/>
      <c r="BX115" s="1670"/>
      <c r="BY115" s="1670"/>
      <c r="BZ115" s="1670"/>
      <c r="CA115" s="1670"/>
      <c r="CB115" s="1670"/>
      <c r="CC115" s="1670"/>
      <c r="CD115" s="1670"/>
      <c r="CE115" s="1355"/>
      <c r="CG115" s="240"/>
      <c r="CH115" s="240"/>
      <c r="CI115" s="240"/>
    </row>
    <row r="116" spans="1:87" ht="4.5" customHeight="1">
      <c r="A116" s="224"/>
      <c r="B116" s="1085"/>
      <c r="C116" s="1086"/>
      <c r="D116" s="1087"/>
      <c r="E116" s="1114"/>
      <c r="F116" s="1115"/>
      <c r="G116" s="1209" t="s">
        <v>223</v>
      </c>
      <c r="H116" s="1210"/>
      <c r="I116" s="1210"/>
      <c r="J116" s="1210"/>
      <c r="K116" s="1210"/>
      <c r="L116" s="1210"/>
      <c r="M116" s="1211"/>
      <c r="N116" s="1097"/>
      <c r="O116" s="1096"/>
      <c r="P116" s="1097"/>
      <c r="Q116" s="1096"/>
      <c r="R116" s="1097"/>
      <c r="S116" s="1096"/>
      <c r="T116" s="1097"/>
      <c r="U116" s="1096"/>
      <c r="V116" s="1097"/>
      <c r="W116" s="1096"/>
      <c r="X116" s="1097"/>
      <c r="Y116" s="1096"/>
      <c r="Z116" s="1097"/>
      <c r="AA116" s="1096"/>
      <c r="AB116" s="1097"/>
      <c r="AC116" s="1096"/>
      <c r="AD116" s="1097"/>
      <c r="AE116" s="1096"/>
      <c r="AF116" s="1097"/>
      <c r="AG116" s="1096"/>
      <c r="AH116" s="1097"/>
      <c r="AI116" s="1096"/>
      <c r="AJ116" s="1172"/>
      <c r="AK116" s="1175" t="s">
        <v>295</v>
      </c>
      <c r="AL116" s="1176"/>
      <c r="AM116" s="1176"/>
      <c r="AN116" s="1176"/>
      <c r="AO116" s="1177"/>
      <c r="AP116" s="1102">
        <f>控除!$U$61</f>
        <v>0</v>
      </c>
      <c r="AQ116" s="1103"/>
      <c r="AR116" s="1103"/>
      <c r="AS116" s="1103"/>
      <c r="AT116" s="1103"/>
      <c r="AU116" s="1103"/>
      <c r="AV116" s="1103"/>
      <c r="AW116" s="1106" t="s">
        <v>529</v>
      </c>
      <c r="AX116" s="1107"/>
      <c r="BA116" s="1623"/>
      <c r="BB116" s="1624"/>
      <c r="BC116" s="1625"/>
      <c r="BD116" s="1642"/>
      <c r="BE116" s="1643"/>
      <c r="BF116" s="1644"/>
      <c r="BG116" s="1572"/>
      <c r="BH116" s="1574"/>
      <c r="BI116" s="1574"/>
      <c r="BJ116" s="1574"/>
      <c r="BK116" s="1574"/>
      <c r="BL116" s="1574"/>
      <c r="BM116" s="1574"/>
      <c r="BN116" s="1574"/>
      <c r="BO116" s="1574"/>
      <c r="BP116" s="1575"/>
      <c r="BQ116" s="1359"/>
      <c r="BR116" s="1360"/>
      <c r="BS116" s="1361"/>
      <c r="BT116" s="1669"/>
      <c r="BU116" s="1670"/>
      <c r="BV116" s="1670"/>
      <c r="BW116" s="1670"/>
      <c r="BX116" s="1670"/>
      <c r="BY116" s="1670"/>
      <c r="BZ116" s="1670"/>
      <c r="CA116" s="1670"/>
      <c r="CB116" s="1670"/>
      <c r="CC116" s="1670"/>
      <c r="CD116" s="1670"/>
      <c r="CE116" s="1355"/>
      <c r="CG116" s="240"/>
      <c r="CH116" s="240"/>
      <c r="CI116" s="240"/>
    </row>
    <row r="117" spans="1:87" ht="4.5" customHeight="1">
      <c r="A117" s="224"/>
      <c r="B117" s="1085"/>
      <c r="C117" s="1086"/>
      <c r="D117" s="1087"/>
      <c r="E117" s="1114"/>
      <c r="F117" s="1115"/>
      <c r="G117" s="1210"/>
      <c r="H117" s="1210"/>
      <c r="I117" s="1210"/>
      <c r="J117" s="1210"/>
      <c r="K117" s="1210"/>
      <c r="L117" s="1210"/>
      <c r="M117" s="1212"/>
      <c r="N117" s="1099"/>
      <c r="O117" s="1098"/>
      <c r="P117" s="1099"/>
      <c r="Q117" s="1098"/>
      <c r="R117" s="1099"/>
      <c r="S117" s="1098"/>
      <c r="T117" s="1099"/>
      <c r="U117" s="1098"/>
      <c r="V117" s="1099"/>
      <c r="W117" s="1098"/>
      <c r="X117" s="1099"/>
      <c r="Y117" s="1098"/>
      <c r="Z117" s="1099"/>
      <c r="AA117" s="1098"/>
      <c r="AB117" s="1099"/>
      <c r="AC117" s="1098"/>
      <c r="AD117" s="1099"/>
      <c r="AE117" s="1098"/>
      <c r="AF117" s="1099"/>
      <c r="AG117" s="1098"/>
      <c r="AH117" s="1099"/>
      <c r="AI117" s="1098"/>
      <c r="AJ117" s="1173"/>
      <c r="AK117" s="1178"/>
      <c r="AL117" s="1179"/>
      <c r="AM117" s="1179"/>
      <c r="AN117" s="1179"/>
      <c r="AO117" s="1180"/>
      <c r="AP117" s="1104"/>
      <c r="AQ117" s="1104"/>
      <c r="AR117" s="1104"/>
      <c r="AS117" s="1104"/>
      <c r="AT117" s="1104"/>
      <c r="AU117" s="1104"/>
      <c r="AV117" s="1104"/>
      <c r="AW117" s="1108"/>
      <c r="AX117" s="1109"/>
      <c r="BA117" s="1623"/>
      <c r="BB117" s="1624"/>
      <c r="BC117" s="1625"/>
      <c r="BD117" s="1642"/>
      <c r="BE117" s="1643"/>
      <c r="BF117" s="1644"/>
      <c r="BG117" s="1572"/>
      <c r="BH117" s="1574"/>
      <c r="BI117" s="1574"/>
      <c r="BJ117" s="1574"/>
      <c r="BK117" s="1574"/>
      <c r="BL117" s="1574"/>
      <c r="BM117" s="1574"/>
      <c r="BN117" s="1574"/>
      <c r="BO117" s="1574"/>
      <c r="BP117" s="1575"/>
      <c r="BQ117" s="1359"/>
      <c r="BR117" s="1360"/>
      <c r="BS117" s="1361"/>
      <c r="BT117" s="1669"/>
      <c r="BU117" s="1670"/>
      <c r="BV117" s="1670"/>
      <c r="BW117" s="1670"/>
      <c r="BX117" s="1670"/>
      <c r="BY117" s="1670"/>
      <c r="BZ117" s="1670"/>
      <c r="CA117" s="1670"/>
      <c r="CB117" s="1670"/>
      <c r="CC117" s="1670"/>
      <c r="CD117" s="1670"/>
      <c r="CE117" s="1355"/>
      <c r="CG117" s="240"/>
      <c r="CH117" s="240"/>
      <c r="CI117" s="240"/>
    </row>
    <row r="118" spans="1:87" ht="4.5" customHeight="1">
      <c r="A118" s="224"/>
      <c r="B118" s="1085"/>
      <c r="C118" s="1086"/>
      <c r="D118" s="1087"/>
      <c r="E118" s="1116"/>
      <c r="F118" s="1117"/>
      <c r="G118" s="1210"/>
      <c r="H118" s="1210"/>
      <c r="I118" s="1210"/>
      <c r="J118" s="1210"/>
      <c r="K118" s="1210"/>
      <c r="L118" s="1210"/>
      <c r="M118" s="1213"/>
      <c r="N118" s="1101"/>
      <c r="O118" s="1100"/>
      <c r="P118" s="1101"/>
      <c r="Q118" s="1100"/>
      <c r="R118" s="1101"/>
      <c r="S118" s="1100"/>
      <c r="T118" s="1101"/>
      <c r="U118" s="1100"/>
      <c r="V118" s="1101"/>
      <c r="W118" s="1100"/>
      <c r="X118" s="1101"/>
      <c r="Y118" s="1100"/>
      <c r="Z118" s="1101"/>
      <c r="AA118" s="1100"/>
      <c r="AB118" s="1101"/>
      <c r="AC118" s="1100"/>
      <c r="AD118" s="1101"/>
      <c r="AE118" s="1100"/>
      <c r="AF118" s="1101"/>
      <c r="AG118" s="1100"/>
      <c r="AH118" s="1101"/>
      <c r="AI118" s="1100"/>
      <c r="AJ118" s="1174"/>
      <c r="AK118" s="1181"/>
      <c r="AL118" s="1182"/>
      <c r="AM118" s="1182"/>
      <c r="AN118" s="1182"/>
      <c r="AO118" s="1183"/>
      <c r="AP118" s="1105"/>
      <c r="AQ118" s="1105"/>
      <c r="AR118" s="1105"/>
      <c r="AS118" s="1105"/>
      <c r="AT118" s="1105"/>
      <c r="AU118" s="1105"/>
      <c r="AV118" s="1105"/>
      <c r="AW118" s="1110"/>
      <c r="AX118" s="1111"/>
      <c r="BA118" s="1623"/>
      <c r="BB118" s="1624"/>
      <c r="BC118" s="1625"/>
      <c r="BD118" s="1642"/>
      <c r="BE118" s="1643"/>
      <c r="BF118" s="1644"/>
      <c r="BG118" s="1572"/>
      <c r="BH118" s="1574"/>
      <c r="BI118" s="1574"/>
      <c r="BJ118" s="1574"/>
      <c r="BK118" s="1574"/>
      <c r="BL118" s="1574"/>
      <c r="BM118" s="1574"/>
      <c r="BN118" s="1574"/>
      <c r="BO118" s="1574"/>
      <c r="BP118" s="1575"/>
      <c r="BQ118" s="1359"/>
      <c r="BR118" s="1360"/>
      <c r="BS118" s="1361"/>
      <c r="BT118" s="1669"/>
      <c r="BU118" s="1670"/>
      <c r="BV118" s="1670"/>
      <c r="BW118" s="1670"/>
      <c r="BX118" s="1670"/>
      <c r="BY118" s="1670"/>
      <c r="BZ118" s="1670"/>
      <c r="CA118" s="1670"/>
      <c r="CB118" s="1670"/>
      <c r="CC118" s="1670"/>
      <c r="CD118" s="1670"/>
      <c r="CE118" s="1355"/>
    </row>
    <row r="119" spans="1:87" ht="4.5" customHeight="1">
      <c r="A119" s="224"/>
      <c r="B119" s="1085"/>
      <c r="C119" s="1086"/>
      <c r="D119" s="1087"/>
      <c r="E119" s="1112">
        <v>2</v>
      </c>
      <c r="F119" s="1113"/>
      <c r="G119" s="1118" t="s">
        <v>284</v>
      </c>
      <c r="H119" s="1119"/>
      <c r="I119" s="1120"/>
      <c r="J119" s="1127" t="str">
        <f>控除!$A$62&amp;""</f>
        <v/>
      </c>
      <c r="K119" s="1128"/>
      <c r="L119" s="1128"/>
      <c r="M119" s="1128"/>
      <c r="N119" s="1128"/>
      <c r="O119" s="1128"/>
      <c r="P119" s="1128"/>
      <c r="Q119" s="1128"/>
      <c r="R119" s="1128"/>
      <c r="S119" s="1128"/>
      <c r="T119" s="1128"/>
      <c r="U119" s="1129"/>
      <c r="V119" s="1136" t="s">
        <v>224</v>
      </c>
      <c r="W119" s="1137"/>
      <c r="X119" s="1138"/>
      <c r="Y119" s="1145" t="str">
        <f>IFERROR(控除!$AG$62,"")</f>
        <v/>
      </c>
      <c r="Z119" s="1146"/>
      <c r="AA119" s="1146"/>
      <c r="AB119" s="1146"/>
      <c r="AC119" s="1146"/>
      <c r="AD119" s="1146"/>
      <c r="AE119" s="1147"/>
      <c r="AF119" s="1154" t="s">
        <v>530</v>
      </c>
      <c r="AG119" s="1155"/>
      <c r="AH119" s="1155"/>
      <c r="AI119" s="1155"/>
      <c r="AJ119" s="1156"/>
      <c r="AK119" s="1163" t="str">
        <f>控除!$Q$62&amp;""</f>
        <v/>
      </c>
      <c r="AL119" s="1164"/>
      <c r="AM119" s="1164"/>
      <c r="AN119" s="1164"/>
      <c r="AO119" s="1165"/>
      <c r="AP119" s="1214" t="s">
        <v>531</v>
      </c>
      <c r="AQ119" s="1215"/>
      <c r="AR119" s="1215"/>
      <c r="AS119" s="1216"/>
      <c r="AT119" s="1223" t="str">
        <f>控除!$S$62&amp;""</f>
        <v/>
      </c>
      <c r="AU119" s="1223"/>
      <c r="AV119" s="1223"/>
      <c r="AW119" s="1223"/>
      <c r="AX119" s="1224"/>
      <c r="BA119" s="1623"/>
      <c r="BB119" s="1624"/>
      <c r="BC119" s="1625"/>
      <c r="BD119" s="1642"/>
      <c r="BE119" s="1643"/>
      <c r="BF119" s="1644"/>
      <c r="BG119" s="1662" t="s">
        <v>485</v>
      </c>
      <c r="BH119" s="1663"/>
      <c r="BI119" s="1663"/>
      <c r="BJ119" s="1663"/>
      <c r="BK119" s="1663"/>
      <c r="BL119" s="1663"/>
      <c r="BM119" s="1663"/>
      <c r="BN119" s="1663"/>
      <c r="BO119" s="1663"/>
      <c r="BP119" s="1664"/>
      <c r="BQ119" s="1359" t="s">
        <v>294</v>
      </c>
      <c r="BR119" s="1360"/>
      <c r="BS119" s="1361"/>
      <c r="BT119" s="1669">
        <f>収入!$AE$57</f>
        <v>0</v>
      </c>
      <c r="BU119" s="1670"/>
      <c r="BV119" s="1670"/>
      <c r="BW119" s="1670"/>
      <c r="BX119" s="1670"/>
      <c r="BY119" s="1670"/>
      <c r="BZ119" s="1670"/>
      <c r="CA119" s="1670"/>
      <c r="CB119" s="1670"/>
      <c r="CC119" s="1670"/>
      <c r="CD119" s="1670"/>
      <c r="CE119" s="1355"/>
    </row>
    <row r="120" spans="1:87" ht="4.5" customHeight="1">
      <c r="A120" s="224"/>
      <c r="B120" s="1085"/>
      <c r="C120" s="1086"/>
      <c r="D120" s="1087"/>
      <c r="E120" s="1114"/>
      <c r="F120" s="1115"/>
      <c r="G120" s="1121"/>
      <c r="H120" s="1122"/>
      <c r="I120" s="1123"/>
      <c r="J120" s="1130"/>
      <c r="K120" s="1131"/>
      <c r="L120" s="1131"/>
      <c r="M120" s="1131"/>
      <c r="N120" s="1131"/>
      <c r="O120" s="1131"/>
      <c r="P120" s="1131"/>
      <c r="Q120" s="1131"/>
      <c r="R120" s="1131"/>
      <c r="S120" s="1131"/>
      <c r="T120" s="1131"/>
      <c r="U120" s="1132"/>
      <c r="V120" s="1139"/>
      <c r="W120" s="1140"/>
      <c r="X120" s="1141"/>
      <c r="Y120" s="1148"/>
      <c r="Z120" s="1149"/>
      <c r="AA120" s="1149"/>
      <c r="AB120" s="1149"/>
      <c r="AC120" s="1149"/>
      <c r="AD120" s="1149"/>
      <c r="AE120" s="1150"/>
      <c r="AF120" s="1157"/>
      <c r="AG120" s="1158"/>
      <c r="AH120" s="1158"/>
      <c r="AI120" s="1158"/>
      <c r="AJ120" s="1159"/>
      <c r="AK120" s="1166"/>
      <c r="AL120" s="1167"/>
      <c r="AM120" s="1167"/>
      <c r="AN120" s="1167"/>
      <c r="AO120" s="1168"/>
      <c r="AP120" s="1217"/>
      <c r="AQ120" s="1218"/>
      <c r="AR120" s="1218"/>
      <c r="AS120" s="1219"/>
      <c r="AT120" s="1225"/>
      <c r="AU120" s="1225"/>
      <c r="AV120" s="1225"/>
      <c r="AW120" s="1225"/>
      <c r="AX120" s="1226"/>
      <c r="BA120" s="1623"/>
      <c r="BB120" s="1624"/>
      <c r="BC120" s="1625"/>
      <c r="BD120" s="1642"/>
      <c r="BE120" s="1643"/>
      <c r="BF120" s="1644"/>
      <c r="BG120" s="1665"/>
      <c r="BH120" s="1665"/>
      <c r="BI120" s="1665"/>
      <c r="BJ120" s="1665"/>
      <c r="BK120" s="1665"/>
      <c r="BL120" s="1665"/>
      <c r="BM120" s="1665"/>
      <c r="BN120" s="1665"/>
      <c r="BO120" s="1665"/>
      <c r="BP120" s="1666"/>
      <c r="BQ120" s="1359"/>
      <c r="BR120" s="1360"/>
      <c r="BS120" s="1361"/>
      <c r="BT120" s="1669"/>
      <c r="BU120" s="1670"/>
      <c r="BV120" s="1670"/>
      <c r="BW120" s="1670"/>
      <c r="BX120" s="1670"/>
      <c r="BY120" s="1670"/>
      <c r="BZ120" s="1670"/>
      <c r="CA120" s="1670"/>
      <c r="CB120" s="1670"/>
      <c r="CC120" s="1670"/>
      <c r="CD120" s="1670"/>
      <c r="CE120" s="1355"/>
    </row>
    <row r="121" spans="1:87" ht="4.5" customHeight="1">
      <c r="A121" s="224"/>
      <c r="B121" s="1085"/>
      <c r="C121" s="1086"/>
      <c r="D121" s="1087"/>
      <c r="E121" s="1114"/>
      <c r="F121" s="1115"/>
      <c r="G121" s="1121"/>
      <c r="H121" s="1122"/>
      <c r="I121" s="1123"/>
      <c r="J121" s="1130"/>
      <c r="K121" s="1131"/>
      <c r="L121" s="1131"/>
      <c r="M121" s="1131"/>
      <c r="N121" s="1131"/>
      <c r="O121" s="1131"/>
      <c r="P121" s="1131"/>
      <c r="Q121" s="1131"/>
      <c r="R121" s="1131"/>
      <c r="S121" s="1131"/>
      <c r="T121" s="1131"/>
      <c r="U121" s="1132"/>
      <c r="V121" s="1139"/>
      <c r="W121" s="1140"/>
      <c r="X121" s="1141"/>
      <c r="Y121" s="1148"/>
      <c r="Z121" s="1149"/>
      <c r="AA121" s="1149"/>
      <c r="AB121" s="1149"/>
      <c r="AC121" s="1149"/>
      <c r="AD121" s="1149"/>
      <c r="AE121" s="1150"/>
      <c r="AF121" s="1157"/>
      <c r="AG121" s="1158"/>
      <c r="AH121" s="1158"/>
      <c r="AI121" s="1158"/>
      <c r="AJ121" s="1159"/>
      <c r="AK121" s="1166"/>
      <c r="AL121" s="1167"/>
      <c r="AM121" s="1167"/>
      <c r="AN121" s="1167"/>
      <c r="AO121" s="1168"/>
      <c r="AP121" s="1217"/>
      <c r="AQ121" s="1218"/>
      <c r="AR121" s="1218"/>
      <c r="AS121" s="1219"/>
      <c r="AT121" s="1225"/>
      <c r="AU121" s="1225"/>
      <c r="AV121" s="1225"/>
      <c r="AW121" s="1225"/>
      <c r="AX121" s="1226"/>
      <c r="BA121" s="1623"/>
      <c r="BB121" s="1624"/>
      <c r="BC121" s="1625"/>
      <c r="BD121" s="1642"/>
      <c r="BE121" s="1643"/>
      <c r="BF121" s="1644"/>
      <c r="BG121" s="1665"/>
      <c r="BH121" s="1665"/>
      <c r="BI121" s="1665"/>
      <c r="BJ121" s="1665"/>
      <c r="BK121" s="1665"/>
      <c r="BL121" s="1665"/>
      <c r="BM121" s="1665"/>
      <c r="BN121" s="1665"/>
      <c r="BO121" s="1665"/>
      <c r="BP121" s="1666"/>
      <c r="BQ121" s="1359"/>
      <c r="BR121" s="1360"/>
      <c r="BS121" s="1361"/>
      <c r="BT121" s="1669"/>
      <c r="BU121" s="1670"/>
      <c r="BV121" s="1670"/>
      <c r="BW121" s="1670"/>
      <c r="BX121" s="1670"/>
      <c r="BY121" s="1670"/>
      <c r="BZ121" s="1670"/>
      <c r="CA121" s="1670"/>
      <c r="CB121" s="1670"/>
      <c r="CC121" s="1670"/>
      <c r="CD121" s="1670"/>
      <c r="CE121" s="1355"/>
    </row>
    <row r="122" spans="1:87" ht="4.5" customHeight="1">
      <c r="A122" s="224"/>
      <c r="B122" s="1085"/>
      <c r="C122" s="1086"/>
      <c r="D122" s="1087"/>
      <c r="E122" s="1114"/>
      <c r="F122" s="1115"/>
      <c r="G122" s="1121"/>
      <c r="H122" s="1122"/>
      <c r="I122" s="1123"/>
      <c r="J122" s="1130"/>
      <c r="K122" s="1131"/>
      <c r="L122" s="1131"/>
      <c r="M122" s="1131"/>
      <c r="N122" s="1131"/>
      <c r="O122" s="1131"/>
      <c r="P122" s="1131"/>
      <c r="Q122" s="1131"/>
      <c r="R122" s="1131"/>
      <c r="S122" s="1131"/>
      <c r="T122" s="1131"/>
      <c r="U122" s="1132"/>
      <c r="V122" s="1139"/>
      <c r="W122" s="1140"/>
      <c r="X122" s="1141"/>
      <c r="Y122" s="1148"/>
      <c r="Z122" s="1149"/>
      <c r="AA122" s="1149"/>
      <c r="AB122" s="1149"/>
      <c r="AC122" s="1149"/>
      <c r="AD122" s="1149"/>
      <c r="AE122" s="1150"/>
      <c r="AF122" s="1157"/>
      <c r="AG122" s="1158"/>
      <c r="AH122" s="1158"/>
      <c r="AI122" s="1158"/>
      <c r="AJ122" s="1159"/>
      <c r="AK122" s="1166"/>
      <c r="AL122" s="1167"/>
      <c r="AM122" s="1167"/>
      <c r="AN122" s="1167"/>
      <c r="AO122" s="1168"/>
      <c r="AP122" s="1217"/>
      <c r="AQ122" s="1218"/>
      <c r="AR122" s="1218"/>
      <c r="AS122" s="1219"/>
      <c r="AT122" s="1225"/>
      <c r="AU122" s="1225"/>
      <c r="AV122" s="1225"/>
      <c r="AW122" s="1225"/>
      <c r="AX122" s="1226"/>
      <c r="BA122" s="1623"/>
      <c r="BB122" s="1624"/>
      <c r="BC122" s="1625"/>
      <c r="BD122" s="1645"/>
      <c r="BE122" s="1646"/>
      <c r="BF122" s="1647"/>
      <c r="BG122" s="1667"/>
      <c r="BH122" s="1667"/>
      <c r="BI122" s="1667"/>
      <c r="BJ122" s="1667"/>
      <c r="BK122" s="1667"/>
      <c r="BL122" s="1667"/>
      <c r="BM122" s="1667"/>
      <c r="BN122" s="1667"/>
      <c r="BO122" s="1667"/>
      <c r="BP122" s="1668"/>
      <c r="BQ122" s="1359"/>
      <c r="BR122" s="1360"/>
      <c r="BS122" s="1361"/>
      <c r="BT122" s="1669"/>
      <c r="BU122" s="1670"/>
      <c r="BV122" s="1670"/>
      <c r="BW122" s="1670"/>
      <c r="BX122" s="1670"/>
      <c r="BY122" s="1670"/>
      <c r="BZ122" s="1670"/>
      <c r="CA122" s="1670"/>
      <c r="CB122" s="1670"/>
      <c r="CC122" s="1670"/>
      <c r="CD122" s="1670"/>
      <c r="CE122" s="1355"/>
    </row>
    <row r="123" spans="1:87" ht="4.5" customHeight="1">
      <c r="A123" s="224"/>
      <c r="B123" s="1085"/>
      <c r="C123" s="1086"/>
      <c r="D123" s="1087"/>
      <c r="E123" s="1114"/>
      <c r="F123" s="1115"/>
      <c r="G123" s="1121"/>
      <c r="H123" s="1122"/>
      <c r="I123" s="1123"/>
      <c r="J123" s="1130"/>
      <c r="K123" s="1131"/>
      <c r="L123" s="1131"/>
      <c r="M123" s="1131"/>
      <c r="N123" s="1131"/>
      <c r="O123" s="1131"/>
      <c r="P123" s="1131"/>
      <c r="Q123" s="1131"/>
      <c r="R123" s="1131"/>
      <c r="S123" s="1131"/>
      <c r="T123" s="1131"/>
      <c r="U123" s="1132"/>
      <c r="V123" s="1139"/>
      <c r="W123" s="1140"/>
      <c r="X123" s="1141"/>
      <c r="Y123" s="1148"/>
      <c r="Z123" s="1149"/>
      <c r="AA123" s="1149"/>
      <c r="AB123" s="1149"/>
      <c r="AC123" s="1149"/>
      <c r="AD123" s="1149"/>
      <c r="AE123" s="1150"/>
      <c r="AF123" s="1157"/>
      <c r="AG123" s="1158"/>
      <c r="AH123" s="1158"/>
      <c r="AI123" s="1158"/>
      <c r="AJ123" s="1159"/>
      <c r="AK123" s="1166"/>
      <c r="AL123" s="1167"/>
      <c r="AM123" s="1167"/>
      <c r="AN123" s="1167"/>
      <c r="AO123" s="1168"/>
      <c r="AP123" s="1217"/>
      <c r="AQ123" s="1218"/>
      <c r="AR123" s="1218"/>
      <c r="AS123" s="1219"/>
      <c r="AT123" s="1225"/>
      <c r="AU123" s="1225"/>
      <c r="AV123" s="1225"/>
      <c r="AW123" s="1225"/>
      <c r="AX123" s="1226"/>
      <c r="BA123" s="1623"/>
      <c r="BB123" s="1624"/>
      <c r="BC123" s="1625"/>
      <c r="BD123" s="1690" t="s">
        <v>288</v>
      </c>
      <c r="BE123" s="1691"/>
      <c r="BF123" s="1691"/>
      <c r="BG123" s="1691"/>
      <c r="BH123" s="1691"/>
      <c r="BI123" s="1691"/>
      <c r="BJ123" s="1691"/>
      <c r="BK123" s="1691"/>
      <c r="BL123" s="1691"/>
      <c r="BM123" s="1691"/>
      <c r="BN123" s="1691"/>
      <c r="BO123" s="1691"/>
      <c r="BP123" s="1692"/>
      <c r="BQ123" s="1680" t="s">
        <v>486</v>
      </c>
      <c r="BR123" s="1681"/>
      <c r="BS123" s="1682"/>
      <c r="BT123" s="1356">
        <f>収入!V73</f>
        <v>0</v>
      </c>
      <c r="BU123" s="1357"/>
      <c r="BV123" s="1357"/>
      <c r="BW123" s="1357"/>
      <c r="BX123" s="1357"/>
      <c r="BY123" s="1357"/>
      <c r="BZ123" s="1357"/>
      <c r="CA123" s="1357"/>
      <c r="CB123" s="1357"/>
      <c r="CC123" s="1357"/>
      <c r="CD123" s="1357"/>
      <c r="CE123" s="1355"/>
    </row>
    <row r="124" spans="1:87" ht="4.5" customHeight="1">
      <c r="A124" s="224"/>
      <c r="B124" s="1085"/>
      <c r="C124" s="1086"/>
      <c r="D124" s="1087"/>
      <c r="E124" s="1114"/>
      <c r="F124" s="1115"/>
      <c r="G124" s="1124"/>
      <c r="H124" s="1125"/>
      <c r="I124" s="1126"/>
      <c r="J124" s="1133"/>
      <c r="K124" s="1134"/>
      <c r="L124" s="1134"/>
      <c r="M124" s="1134"/>
      <c r="N124" s="1134"/>
      <c r="O124" s="1134"/>
      <c r="P124" s="1134"/>
      <c r="Q124" s="1134"/>
      <c r="R124" s="1134"/>
      <c r="S124" s="1134"/>
      <c r="T124" s="1134"/>
      <c r="U124" s="1135"/>
      <c r="V124" s="1142"/>
      <c r="W124" s="1143"/>
      <c r="X124" s="1144"/>
      <c r="Y124" s="1151"/>
      <c r="Z124" s="1152"/>
      <c r="AA124" s="1152"/>
      <c r="AB124" s="1152"/>
      <c r="AC124" s="1152"/>
      <c r="AD124" s="1152"/>
      <c r="AE124" s="1153"/>
      <c r="AF124" s="1160"/>
      <c r="AG124" s="1161"/>
      <c r="AH124" s="1161"/>
      <c r="AI124" s="1161"/>
      <c r="AJ124" s="1162"/>
      <c r="AK124" s="1169"/>
      <c r="AL124" s="1170"/>
      <c r="AM124" s="1170"/>
      <c r="AN124" s="1170"/>
      <c r="AO124" s="1171"/>
      <c r="AP124" s="1220"/>
      <c r="AQ124" s="1221"/>
      <c r="AR124" s="1221"/>
      <c r="AS124" s="1222"/>
      <c r="AT124" s="1227"/>
      <c r="AU124" s="1227"/>
      <c r="AV124" s="1227"/>
      <c r="AW124" s="1227"/>
      <c r="AX124" s="1228"/>
      <c r="BA124" s="1623"/>
      <c r="BB124" s="1624"/>
      <c r="BC124" s="1625"/>
      <c r="BD124" s="1690"/>
      <c r="BE124" s="1691"/>
      <c r="BF124" s="1691"/>
      <c r="BG124" s="1691"/>
      <c r="BH124" s="1691"/>
      <c r="BI124" s="1691"/>
      <c r="BJ124" s="1691"/>
      <c r="BK124" s="1691"/>
      <c r="BL124" s="1691"/>
      <c r="BM124" s="1691"/>
      <c r="BN124" s="1691"/>
      <c r="BO124" s="1691"/>
      <c r="BP124" s="1692"/>
      <c r="BQ124" s="1683"/>
      <c r="BR124" s="1684"/>
      <c r="BS124" s="1685"/>
      <c r="BT124" s="1358"/>
      <c r="BU124" s="1357"/>
      <c r="BV124" s="1357"/>
      <c r="BW124" s="1357"/>
      <c r="BX124" s="1357"/>
      <c r="BY124" s="1357"/>
      <c r="BZ124" s="1357"/>
      <c r="CA124" s="1357"/>
      <c r="CB124" s="1357"/>
      <c r="CC124" s="1357"/>
      <c r="CD124" s="1357"/>
      <c r="CE124" s="1355"/>
    </row>
    <row r="125" spans="1:87" ht="4.5" customHeight="1">
      <c r="A125" s="224"/>
      <c r="B125" s="1085"/>
      <c r="C125" s="1086"/>
      <c r="D125" s="1087"/>
      <c r="E125" s="1114"/>
      <c r="F125" s="1115"/>
      <c r="G125" s="1209" t="s">
        <v>223</v>
      </c>
      <c r="H125" s="1210"/>
      <c r="I125" s="1210"/>
      <c r="J125" s="1210"/>
      <c r="K125" s="1210"/>
      <c r="L125" s="1210"/>
      <c r="M125" s="1211"/>
      <c r="N125" s="1097"/>
      <c r="O125" s="1096"/>
      <c r="P125" s="1097"/>
      <c r="Q125" s="1096"/>
      <c r="R125" s="1097"/>
      <c r="S125" s="1096"/>
      <c r="T125" s="1097"/>
      <c r="U125" s="1096"/>
      <c r="V125" s="1097"/>
      <c r="W125" s="1096"/>
      <c r="X125" s="1097"/>
      <c r="Y125" s="1096"/>
      <c r="Z125" s="1097"/>
      <c r="AA125" s="1096"/>
      <c r="AB125" s="1097"/>
      <c r="AC125" s="1096"/>
      <c r="AD125" s="1097"/>
      <c r="AE125" s="1096"/>
      <c r="AF125" s="1097"/>
      <c r="AG125" s="1096"/>
      <c r="AH125" s="1097"/>
      <c r="AI125" s="1096"/>
      <c r="AJ125" s="1172"/>
      <c r="AK125" s="1175" t="s">
        <v>295</v>
      </c>
      <c r="AL125" s="1176"/>
      <c r="AM125" s="1176"/>
      <c r="AN125" s="1176"/>
      <c r="AO125" s="1177"/>
      <c r="AP125" s="1102">
        <f>控除!$U$62</f>
        <v>0</v>
      </c>
      <c r="AQ125" s="1103"/>
      <c r="AR125" s="1103"/>
      <c r="AS125" s="1103"/>
      <c r="AT125" s="1103"/>
      <c r="AU125" s="1103"/>
      <c r="AV125" s="1103"/>
      <c r="AW125" s="1106" t="s">
        <v>529</v>
      </c>
      <c r="AX125" s="1107"/>
      <c r="BA125" s="1623"/>
      <c r="BB125" s="1624"/>
      <c r="BC125" s="1625"/>
      <c r="BD125" s="1690"/>
      <c r="BE125" s="1691"/>
      <c r="BF125" s="1691"/>
      <c r="BG125" s="1691"/>
      <c r="BH125" s="1691"/>
      <c r="BI125" s="1691"/>
      <c r="BJ125" s="1691"/>
      <c r="BK125" s="1691"/>
      <c r="BL125" s="1691"/>
      <c r="BM125" s="1691"/>
      <c r="BN125" s="1691"/>
      <c r="BO125" s="1691"/>
      <c r="BP125" s="1692"/>
      <c r="BQ125" s="1683"/>
      <c r="BR125" s="1684"/>
      <c r="BS125" s="1685"/>
      <c r="BT125" s="1358"/>
      <c r="BU125" s="1357"/>
      <c r="BV125" s="1357"/>
      <c r="BW125" s="1357"/>
      <c r="BX125" s="1357"/>
      <c r="BY125" s="1357"/>
      <c r="BZ125" s="1357"/>
      <c r="CA125" s="1357"/>
      <c r="CB125" s="1357"/>
      <c r="CC125" s="1357"/>
      <c r="CD125" s="1357"/>
      <c r="CE125" s="1355"/>
    </row>
    <row r="126" spans="1:87" ht="4.5" customHeight="1">
      <c r="A126" s="224"/>
      <c r="B126" s="1085"/>
      <c r="C126" s="1086"/>
      <c r="D126" s="1087"/>
      <c r="E126" s="1114"/>
      <c r="F126" s="1115"/>
      <c r="G126" s="1210"/>
      <c r="H126" s="1210"/>
      <c r="I126" s="1210"/>
      <c r="J126" s="1210"/>
      <c r="K126" s="1210"/>
      <c r="L126" s="1210"/>
      <c r="M126" s="1212"/>
      <c r="N126" s="1099"/>
      <c r="O126" s="1098"/>
      <c r="P126" s="1099"/>
      <c r="Q126" s="1098"/>
      <c r="R126" s="1099"/>
      <c r="S126" s="1098"/>
      <c r="T126" s="1099"/>
      <c r="U126" s="1098"/>
      <c r="V126" s="1099"/>
      <c r="W126" s="1098"/>
      <c r="X126" s="1099"/>
      <c r="Y126" s="1098"/>
      <c r="Z126" s="1099"/>
      <c r="AA126" s="1098"/>
      <c r="AB126" s="1099"/>
      <c r="AC126" s="1098"/>
      <c r="AD126" s="1099"/>
      <c r="AE126" s="1098"/>
      <c r="AF126" s="1099"/>
      <c r="AG126" s="1098"/>
      <c r="AH126" s="1099"/>
      <c r="AI126" s="1098"/>
      <c r="AJ126" s="1173"/>
      <c r="AK126" s="1178"/>
      <c r="AL126" s="1179"/>
      <c r="AM126" s="1179"/>
      <c r="AN126" s="1179"/>
      <c r="AO126" s="1180"/>
      <c r="AP126" s="1104"/>
      <c r="AQ126" s="1104"/>
      <c r="AR126" s="1104"/>
      <c r="AS126" s="1104"/>
      <c r="AT126" s="1104"/>
      <c r="AU126" s="1104"/>
      <c r="AV126" s="1104"/>
      <c r="AW126" s="1108"/>
      <c r="AX126" s="1109"/>
      <c r="BA126" s="1623"/>
      <c r="BB126" s="1624"/>
      <c r="BC126" s="1625"/>
      <c r="BD126" s="1690"/>
      <c r="BE126" s="1691"/>
      <c r="BF126" s="1691"/>
      <c r="BG126" s="1691"/>
      <c r="BH126" s="1691"/>
      <c r="BI126" s="1691"/>
      <c r="BJ126" s="1691"/>
      <c r="BK126" s="1691"/>
      <c r="BL126" s="1691"/>
      <c r="BM126" s="1691"/>
      <c r="BN126" s="1691"/>
      <c r="BO126" s="1691"/>
      <c r="BP126" s="1692"/>
      <c r="BQ126" s="1376"/>
      <c r="BR126" s="1377"/>
      <c r="BS126" s="1378"/>
      <c r="BT126" s="1358"/>
      <c r="BU126" s="1357"/>
      <c r="BV126" s="1357"/>
      <c r="BW126" s="1357"/>
      <c r="BX126" s="1357"/>
      <c r="BY126" s="1357"/>
      <c r="BZ126" s="1357"/>
      <c r="CA126" s="1357"/>
      <c r="CB126" s="1357"/>
      <c r="CC126" s="1357"/>
      <c r="CD126" s="1357"/>
      <c r="CE126" s="1355"/>
      <c r="CG126" s="240"/>
      <c r="CH126" s="240"/>
      <c r="CI126" s="240"/>
    </row>
    <row r="127" spans="1:87" ht="4.5" customHeight="1">
      <c r="A127" s="224"/>
      <c r="B127" s="1085"/>
      <c r="C127" s="1086"/>
      <c r="D127" s="1087"/>
      <c r="E127" s="1116"/>
      <c r="F127" s="1117"/>
      <c r="G127" s="1210"/>
      <c r="H127" s="1210"/>
      <c r="I127" s="1210"/>
      <c r="J127" s="1210"/>
      <c r="K127" s="1210"/>
      <c r="L127" s="1210"/>
      <c r="M127" s="1213"/>
      <c r="N127" s="1101"/>
      <c r="O127" s="1100"/>
      <c r="P127" s="1101"/>
      <c r="Q127" s="1100"/>
      <c r="R127" s="1101"/>
      <c r="S127" s="1100"/>
      <c r="T127" s="1101"/>
      <c r="U127" s="1100"/>
      <c r="V127" s="1101"/>
      <c r="W127" s="1100"/>
      <c r="X127" s="1101"/>
      <c r="Y127" s="1100"/>
      <c r="Z127" s="1101"/>
      <c r="AA127" s="1100"/>
      <c r="AB127" s="1101"/>
      <c r="AC127" s="1100"/>
      <c r="AD127" s="1101"/>
      <c r="AE127" s="1100"/>
      <c r="AF127" s="1101"/>
      <c r="AG127" s="1100"/>
      <c r="AH127" s="1101"/>
      <c r="AI127" s="1100"/>
      <c r="AJ127" s="1174"/>
      <c r="AK127" s="1181"/>
      <c r="AL127" s="1182"/>
      <c r="AM127" s="1182"/>
      <c r="AN127" s="1182"/>
      <c r="AO127" s="1183"/>
      <c r="AP127" s="1105"/>
      <c r="AQ127" s="1105"/>
      <c r="AR127" s="1105"/>
      <c r="AS127" s="1105"/>
      <c r="AT127" s="1105"/>
      <c r="AU127" s="1105"/>
      <c r="AV127" s="1105"/>
      <c r="AW127" s="1110"/>
      <c r="AX127" s="1111"/>
      <c r="BA127" s="1623"/>
      <c r="BB127" s="1624"/>
      <c r="BC127" s="1625"/>
      <c r="BD127" s="1690" t="s">
        <v>290</v>
      </c>
      <c r="BE127" s="1691"/>
      <c r="BF127" s="1691"/>
      <c r="BG127" s="1691"/>
      <c r="BH127" s="1691"/>
      <c r="BI127" s="1691"/>
      <c r="BJ127" s="1691"/>
      <c r="BK127" s="1691"/>
      <c r="BL127" s="1691"/>
      <c r="BM127" s="1691"/>
      <c r="BN127" s="1691"/>
      <c r="BO127" s="1691"/>
      <c r="BP127" s="1692"/>
      <c r="BQ127" s="1680" t="s">
        <v>487</v>
      </c>
      <c r="BR127" s="1681"/>
      <c r="BS127" s="1682"/>
      <c r="BT127" s="1356">
        <f>収入!$V$74</f>
        <v>0</v>
      </c>
      <c r="BU127" s="1357"/>
      <c r="BV127" s="1357"/>
      <c r="BW127" s="1357"/>
      <c r="BX127" s="1357"/>
      <c r="BY127" s="1357"/>
      <c r="BZ127" s="1357"/>
      <c r="CA127" s="1357"/>
      <c r="CB127" s="1357"/>
      <c r="CC127" s="1357"/>
      <c r="CD127" s="1357"/>
      <c r="CE127" s="1355"/>
      <c r="CG127" s="240"/>
      <c r="CH127" s="240"/>
      <c r="CI127" s="240"/>
    </row>
    <row r="128" spans="1:87" ht="4.5" customHeight="1">
      <c r="A128" s="224"/>
      <c r="B128" s="1085"/>
      <c r="C128" s="1086"/>
      <c r="D128" s="1087"/>
      <c r="E128" s="1112">
        <v>3</v>
      </c>
      <c r="F128" s="1113"/>
      <c r="G128" s="1118" t="s">
        <v>284</v>
      </c>
      <c r="H128" s="1119"/>
      <c r="I128" s="1120"/>
      <c r="J128" s="1127" t="str">
        <f>控除!$A$63&amp;""</f>
        <v/>
      </c>
      <c r="K128" s="1128"/>
      <c r="L128" s="1128"/>
      <c r="M128" s="1128"/>
      <c r="N128" s="1128"/>
      <c r="O128" s="1128"/>
      <c r="P128" s="1128"/>
      <c r="Q128" s="1128"/>
      <c r="R128" s="1128"/>
      <c r="S128" s="1128"/>
      <c r="T128" s="1128"/>
      <c r="U128" s="1129"/>
      <c r="V128" s="1136" t="s">
        <v>224</v>
      </c>
      <c r="W128" s="1137"/>
      <c r="X128" s="1138"/>
      <c r="Y128" s="1145" t="str">
        <f>IFERROR(控除!$AG$63,"")</f>
        <v/>
      </c>
      <c r="Z128" s="1146"/>
      <c r="AA128" s="1146"/>
      <c r="AB128" s="1146"/>
      <c r="AC128" s="1146"/>
      <c r="AD128" s="1146"/>
      <c r="AE128" s="1147"/>
      <c r="AF128" s="1154" t="s">
        <v>530</v>
      </c>
      <c r="AG128" s="1155"/>
      <c r="AH128" s="1155"/>
      <c r="AI128" s="1155"/>
      <c r="AJ128" s="1156"/>
      <c r="AK128" s="1163" t="str">
        <f>控除!$Q$63&amp;""</f>
        <v/>
      </c>
      <c r="AL128" s="1164"/>
      <c r="AM128" s="1164"/>
      <c r="AN128" s="1164"/>
      <c r="AO128" s="1165"/>
      <c r="AP128" s="1214" t="s">
        <v>531</v>
      </c>
      <c r="AQ128" s="1215"/>
      <c r="AR128" s="1215"/>
      <c r="AS128" s="1216"/>
      <c r="AT128" s="1223" t="str">
        <f>控除!$S$63&amp;""</f>
        <v/>
      </c>
      <c r="AU128" s="1223"/>
      <c r="AV128" s="1223"/>
      <c r="AW128" s="1223"/>
      <c r="AX128" s="1224"/>
      <c r="BA128" s="1623"/>
      <c r="BB128" s="1624"/>
      <c r="BC128" s="1625"/>
      <c r="BD128" s="1690"/>
      <c r="BE128" s="1691"/>
      <c r="BF128" s="1691"/>
      <c r="BG128" s="1691"/>
      <c r="BH128" s="1691"/>
      <c r="BI128" s="1691"/>
      <c r="BJ128" s="1691"/>
      <c r="BK128" s="1691"/>
      <c r="BL128" s="1691"/>
      <c r="BM128" s="1691"/>
      <c r="BN128" s="1691"/>
      <c r="BO128" s="1691"/>
      <c r="BP128" s="1692"/>
      <c r="BQ128" s="1683"/>
      <c r="BR128" s="1684"/>
      <c r="BS128" s="1685"/>
      <c r="BT128" s="1358"/>
      <c r="BU128" s="1357"/>
      <c r="BV128" s="1357"/>
      <c r="BW128" s="1357"/>
      <c r="BX128" s="1357"/>
      <c r="BY128" s="1357"/>
      <c r="BZ128" s="1357"/>
      <c r="CA128" s="1357"/>
      <c r="CB128" s="1357"/>
      <c r="CC128" s="1357"/>
      <c r="CD128" s="1357"/>
      <c r="CE128" s="1355"/>
      <c r="CG128" s="240"/>
      <c r="CH128" s="240"/>
      <c r="CI128" s="240"/>
    </row>
    <row r="129" spans="1:169" ht="4.5" customHeight="1">
      <c r="A129" s="224"/>
      <c r="B129" s="1085"/>
      <c r="C129" s="1086"/>
      <c r="D129" s="1087"/>
      <c r="E129" s="1114"/>
      <c r="F129" s="1115"/>
      <c r="G129" s="1121"/>
      <c r="H129" s="1122"/>
      <c r="I129" s="1123"/>
      <c r="J129" s="1130"/>
      <c r="K129" s="1131"/>
      <c r="L129" s="1131"/>
      <c r="M129" s="1131"/>
      <c r="N129" s="1131"/>
      <c r="O129" s="1131"/>
      <c r="P129" s="1131"/>
      <c r="Q129" s="1131"/>
      <c r="R129" s="1131"/>
      <c r="S129" s="1131"/>
      <c r="T129" s="1131"/>
      <c r="U129" s="1132"/>
      <c r="V129" s="1139"/>
      <c r="W129" s="1140"/>
      <c r="X129" s="1141"/>
      <c r="Y129" s="1148"/>
      <c r="Z129" s="1149"/>
      <c r="AA129" s="1149"/>
      <c r="AB129" s="1149"/>
      <c r="AC129" s="1149"/>
      <c r="AD129" s="1149"/>
      <c r="AE129" s="1150"/>
      <c r="AF129" s="1157"/>
      <c r="AG129" s="1158"/>
      <c r="AH129" s="1158"/>
      <c r="AI129" s="1158"/>
      <c r="AJ129" s="1159"/>
      <c r="AK129" s="1166"/>
      <c r="AL129" s="1167"/>
      <c r="AM129" s="1167"/>
      <c r="AN129" s="1167"/>
      <c r="AO129" s="1168"/>
      <c r="AP129" s="1217"/>
      <c r="AQ129" s="1218"/>
      <c r="AR129" s="1218"/>
      <c r="AS129" s="1219"/>
      <c r="AT129" s="1225"/>
      <c r="AU129" s="1225"/>
      <c r="AV129" s="1225"/>
      <c r="AW129" s="1225"/>
      <c r="AX129" s="1226"/>
      <c r="BA129" s="1623"/>
      <c r="BB129" s="1624"/>
      <c r="BC129" s="1625"/>
      <c r="BD129" s="1690"/>
      <c r="BE129" s="1691"/>
      <c r="BF129" s="1691"/>
      <c r="BG129" s="1691"/>
      <c r="BH129" s="1691"/>
      <c r="BI129" s="1691"/>
      <c r="BJ129" s="1691"/>
      <c r="BK129" s="1691"/>
      <c r="BL129" s="1691"/>
      <c r="BM129" s="1691"/>
      <c r="BN129" s="1691"/>
      <c r="BO129" s="1691"/>
      <c r="BP129" s="1692"/>
      <c r="BQ129" s="1683"/>
      <c r="BR129" s="1684"/>
      <c r="BS129" s="1685"/>
      <c r="BT129" s="1358"/>
      <c r="BU129" s="1357"/>
      <c r="BV129" s="1357"/>
      <c r="BW129" s="1357"/>
      <c r="BX129" s="1357"/>
      <c r="BY129" s="1357"/>
      <c r="BZ129" s="1357"/>
      <c r="CA129" s="1357"/>
      <c r="CB129" s="1357"/>
      <c r="CC129" s="1357"/>
      <c r="CD129" s="1357"/>
      <c r="CE129" s="1355"/>
      <c r="CG129" s="240"/>
      <c r="CH129" s="240"/>
      <c r="CI129" s="240"/>
    </row>
    <row r="130" spans="1:169" ht="4.5" customHeight="1" thickBot="1">
      <c r="A130" s="224"/>
      <c r="B130" s="1085"/>
      <c r="C130" s="1086"/>
      <c r="D130" s="1087"/>
      <c r="E130" s="1114"/>
      <c r="F130" s="1115"/>
      <c r="G130" s="1121"/>
      <c r="H130" s="1122"/>
      <c r="I130" s="1123"/>
      <c r="J130" s="1130"/>
      <c r="K130" s="1131"/>
      <c r="L130" s="1131"/>
      <c r="M130" s="1131"/>
      <c r="N130" s="1131"/>
      <c r="O130" s="1131"/>
      <c r="P130" s="1131"/>
      <c r="Q130" s="1131"/>
      <c r="R130" s="1131"/>
      <c r="S130" s="1131"/>
      <c r="T130" s="1131"/>
      <c r="U130" s="1132"/>
      <c r="V130" s="1139"/>
      <c r="W130" s="1140"/>
      <c r="X130" s="1141"/>
      <c r="Y130" s="1148"/>
      <c r="Z130" s="1149"/>
      <c r="AA130" s="1149"/>
      <c r="AB130" s="1149"/>
      <c r="AC130" s="1149"/>
      <c r="AD130" s="1149"/>
      <c r="AE130" s="1150"/>
      <c r="AF130" s="1157"/>
      <c r="AG130" s="1158"/>
      <c r="AH130" s="1158"/>
      <c r="AI130" s="1158"/>
      <c r="AJ130" s="1159"/>
      <c r="AK130" s="1166"/>
      <c r="AL130" s="1167"/>
      <c r="AM130" s="1167"/>
      <c r="AN130" s="1167"/>
      <c r="AO130" s="1168"/>
      <c r="AP130" s="1217"/>
      <c r="AQ130" s="1218"/>
      <c r="AR130" s="1218"/>
      <c r="AS130" s="1219"/>
      <c r="AT130" s="1225"/>
      <c r="AU130" s="1225"/>
      <c r="AV130" s="1225"/>
      <c r="AW130" s="1225"/>
      <c r="AX130" s="1226"/>
      <c r="BA130" s="1626"/>
      <c r="BB130" s="1627"/>
      <c r="BC130" s="1628"/>
      <c r="BD130" s="1701"/>
      <c r="BE130" s="1702"/>
      <c r="BF130" s="1702"/>
      <c r="BG130" s="1702"/>
      <c r="BH130" s="1702"/>
      <c r="BI130" s="1702"/>
      <c r="BJ130" s="1702"/>
      <c r="BK130" s="1702"/>
      <c r="BL130" s="1702"/>
      <c r="BM130" s="1702"/>
      <c r="BN130" s="1702"/>
      <c r="BO130" s="1702"/>
      <c r="BP130" s="1703"/>
      <c r="BQ130" s="1704"/>
      <c r="BR130" s="1705"/>
      <c r="BS130" s="1706"/>
      <c r="BT130" s="1707"/>
      <c r="BU130" s="1594"/>
      <c r="BV130" s="1594"/>
      <c r="BW130" s="1594"/>
      <c r="BX130" s="1594"/>
      <c r="BY130" s="1594"/>
      <c r="BZ130" s="1594"/>
      <c r="CA130" s="1594"/>
      <c r="CB130" s="1594"/>
      <c r="CC130" s="1594"/>
      <c r="CD130" s="1594"/>
      <c r="CE130" s="1592"/>
      <c r="CG130" s="240"/>
    </row>
    <row r="131" spans="1:169" ht="4.5" customHeight="1">
      <c r="A131" s="224"/>
      <c r="B131" s="1085"/>
      <c r="C131" s="1086"/>
      <c r="D131" s="1087"/>
      <c r="E131" s="1114"/>
      <c r="F131" s="1115"/>
      <c r="G131" s="1121"/>
      <c r="H131" s="1122"/>
      <c r="I131" s="1123"/>
      <c r="J131" s="1130"/>
      <c r="K131" s="1131"/>
      <c r="L131" s="1131"/>
      <c r="M131" s="1131"/>
      <c r="N131" s="1131"/>
      <c r="O131" s="1131"/>
      <c r="P131" s="1131"/>
      <c r="Q131" s="1131"/>
      <c r="R131" s="1131"/>
      <c r="S131" s="1131"/>
      <c r="T131" s="1131"/>
      <c r="U131" s="1132"/>
      <c r="V131" s="1139"/>
      <c r="W131" s="1140"/>
      <c r="X131" s="1141"/>
      <c r="Y131" s="1148"/>
      <c r="Z131" s="1149"/>
      <c r="AA131" s="1149"/>
      <c r="AB131" s="1149"/>
      <c r="AC131" s="1149"/>
      <c r="AD131" s="1149"/>
      <c r="AE131" s="1150"/>
      <c r="AF131" s="1157"/>
      <c r="AG131" s="1158"/>
      <c r="AH131" s="1158"/>
      <c r="AI131" s="1158"/>
      <c r="AJ131" s="1159"/>
      <c r="AK131" s="1166"/>
      <c r="AL131" s="1167"/>
      <c r="AM131" s="1167"/>
      <c r="AN131" s="1167"/>
      <c r="AO131" s="1168"/>
      <c r="AP131" s="1217"/>
      <c r="AQ131" s="1218"/>
      <c r="AR131" s="1218"/>
      <c r="AS131" s="1219"/>
      <c r="AT131" s="1225"/>
      <c r="AU131" s="1225"/>
      <c r="AV131" s="1225"/>
      <c r="AW131" s="1225"/>
      <c r="AX131" s="1226"/>
      <c r="BA131" s="1620" t="s">
        <v>589</v>
      </c>
      <c r="BB131" s="1621"/>
      <c r="BC131" s="1622"/>
      <c r="BD131" s="1693" t="s">
        <v>293</v>
      </c>
      <c r="BE131" s="1694"/>
      <c r="BF131" s="1695"/>
      <c r="BG131" s="1695"/>
      <c r="BH131" s="1695"/>
      <c r="BI131" s="1695"/>
      <c r="BJ131" s="1695"/>
      <c r="BK131" s="1695"/>
      <c r="BL131" s="1695"/>
      <c r="BM131" s="1695"/>
      <c r="BN131" s="1695"/>
      <c r="BO131" s="1695"/>
      <c r="BP131" s="1696"/>
      <c r="BQ131" s="1697" t="s">
        <v>489</v>
      </c>
      <c r="BR131" s="1698"/>
      <c r="BS131" s="1699"/>
      <c r="BT131" s="1700">
        <f>控除!$I$10</f>
        <v>0</v>
      </c>
      <c r="BU131" s="1367"/>
      <c r="BV131" s="1367"/>
      <c r="BW131" s="1367"/>
      <c r="BX131" s="1367"/>
      <c r="BY131" s="1367"/>
      <c r="BZ131" s="1367"/>
      <c r="CA131" s="1367"/>
      <c r="CB131" s="1367"/>
      <c r="CC131" s="1367"/>
      <c r="CD131" s="1367"/>
      <c r="CE131" s="1370"/>
      <c r="CG131" s="240"/>
    </row>
    <row r="132" spans="1:169" ht="4.5" customHeight="1">
      <c r="A132" s="224"/>
      <c r="B132" s="1085"/>
      <c r="C132" s="1086"/>
      <c r="D132" s="1087"/>
      <c r="E132" s="1114"/>
      <c r="F132" s="1115"/>
      <c r="G132" s="1121"/>
      <c r="H132" s="1122"/>
      <c r="I132" s="1123"/>
      <c r="J132" s="1130"/>
      <c r="K132" s="1131"/>
      <c r="L132" s="1131"/>
      <c r="M132" s="1131"/>
      <c r="N132" s="1131"/>
      <c r="O132" s="1131"/>
      <c r="P132" s="1131"/>
      <c r="Q132" s="1131"/>
      <c r="R132" s="1131"/>
      <c r="S132" s="1131"/>
      <c r="T132" s="1131"/>
      <c r="U132" s="1132"/>
      <c r="V132" s="1139"/>
      <c r="W132" s="1140"/>
      <c r="X132" s="1141"/>
      <c r="Y132" s="1148"/>
      <c r="Z132" s="1149"/>
      <c r="AA132" s="1149"/>
      <c r="AB132" s="1149"/>
      <c r="AC132" s="1149"/>
      <c r="AD132" s="1149"/>
      <c r="AE132" s="1150"/>
      <c r="AF132" s="1157"/>
      <c r="AG132" s="1158"/>
      <c r="AH132" s="1158"/>
      <c r="AI132" s="1158"/>
      <c r="AJ132" s="1159"/>
      <c r="AK132" s="1166"/>
      <c r="AL132" s="1167"/>
      <c r="AM132" s="1167"/>
      <c r="AN132" s="1167"/>
      <c r="AO132" s="1168"/>
      <c r="AP132" s="1217"/>
      <c r="AQ132" s="1218"/>
      <c r="AR132" s="1218"/>
      <c r="AS132" s="1219"/>
      <c r="AT132" s="1225"/>
      <c r="AU132" s="1225"/>
      <c r="AV132" s="1225"/>
      <c r="AW132" s="1225"/>
      <c r="AX132" s="1226"/>
      <c r="BA132" s="1623"/>
      <c r="BB132" s="1624"/>
      <c r="BC132" s="1625"/>
      <c r="BD132" s="1686"/>
      <c r="BE132" s="1687"/>
      <c r="BF132" s="1688"/>
      <c r="BG132" s="1688"/>
      <c r="BH132" s="1688"/>
      <c r="BI132" s="1688"/>
      <c r="BJ132" s="1688"/>
      <c r="BK132" s="1688"/>
      <c r="BL132" s="1688"/>
      <c r="BM132" s="1688"/>
      <c r="BN132" s="1688"/>
      <c r="BO132" s="1688"/>
      <c r="BP132" s="1689"/>
      <c r="BQ132" s="1683"/>
      <c r="BR132" s="1684"/>
      <c r="BS132" s="1685"/>
      <c r="BT132" s="1358"/>
      <c r="BU132" s="1357"/>
      <c r="BV132" s="1357"/>
      <c r="BW132" s="1357"/>
      <c r="BX132" s="1357"/>
      <c r="BY132" s="1357"/>
      <c r="BZ132" s="1357"/>
      <c r="CA132" s="1357"/>
      <c r="CB132" s="1357"/>
      <c r="CC132" s="1357"/>
      <c r="CD132" s="1357"/>
      <c r="CE132" s="1355"/>
      <c r="CG132" s="240"/>
    </row>
    <row r="133" spans="1:169" ht="4.5" customHeight="1">
      <c r="A133" s="224"/>
      <c r="B133" s="1085"/>
      <c r="C133" s="1086"/>
      <c r="D133" s="1087"/>
      <c r="E133" s="1114"/>
      <c r="F133" s="1115"/>
      <c r="G133" s="1124"/>
      <c r="H133" s="1125"/>
      <c r="I133" s="1126"/>
      <c r="J133" s="1133"/>
      <c r="K133" s="1134"/>
      <c r="L133" s="1134"/>
      <c r="M133" s="1134"/>
      <c r="N133" s="1134"/>
      <c r="O133" s="1134"/>
      <c r="P133" s="1134"/>
      <c r="Q133" s="1134"/>
      <c r="R133" s="1134"/>
      <c r="S133" s="1134"/>
      <c r="T133" s="1134"/>
      <c r="U133" s="1135"/>
      <c r="V133" s="1142"/>
      <c r="W133" s="1143"/>
      <c r="X133" s="1144"/>
      <c r="Y133" s="1151"/>
      <c r="Z133" s="1152"/>
      <c r="AA133" s="1152"/>
      <c r="AB133" s="1152"/>
      <c r="AC133" s="1152"/>
      <c r="AD133" s="1152"/>
      <c r="AE133" s="1153"/>
      <c r="AF133" s="1160"/>
      <c r="AG133" s="1161"/>
      <c r="AH133" s="1161"/>
      <c r="AI133" s="1161"/>
      <c r="AJ133" s="1162"/>
      <c r="AK133" s="1169"/>
      <c r="AL133" s="1170"/>
      <c r="AM133" s="1170"/>
      <c r="AN133" s="1170"/>
      <c r="AO133" s="1171"/>
      <c r="AP133" s="1220"/>
      <c r="AQ133" s="1221"/>
      <c r="AR133" s="1221"/>
      <c r="AS133" s="1222"/>
      <c r="AT133" s="1227"/>
      <c r="AU133" s="1227"/>
      <c r="AV133" s="1227"/>
      <c r="AW133" s="1227"/>
      <c r="AX133" s="1228"/>
      <c r="BA133" s="1623"/>
      <c r="BB133" s="1624"/>
      <c r="BC133" s="1625"/>
      <c r="BD133" s="1686"/>
      <c r="BE133" s="1687"/>
      <c r="BF133" s="1688"/>
      <c r="BG133" s="1688"/>
      <c r="BH133" s="1688"/>
      <c r="BI133" s="1688"/>
      <c r="BJ133" s="1688"/>
      <c r="BK133" s="1688"/>
      <c r="BL133" s="1688"/>
      <c r="BM133" s="1688"/>
      <c r="BN133" s="1688"/>
      <c r="BO133" s="1688"/>
      <c r="BP133" s="1689"/>
      <c r="BQ133" s="1683"/>
      <c r="BR133" s="1684"/>
      <c r="BS133" s="1685"/>
      <c r="BT133" s="1358"/>
      <c r="BU133" s="1357"/>
      <c r="BV133" s="1357"/>
      <c r="BW133" s="1357"/>
      <c r="BX133" s="1357"/>
      <c r="BY133" s="1357"/>
      <c r="BZ133" s="1357"/>
      <c r="CA133" s="1357"/>
      <c r="CB133" s="1357"/>
      <c r="CC133" s="1357"/>
      <c r="CD133" s="1357"/>
      <c r="CE133" s="1355"/>
      <c r="CG133" s="240"/>
    </row>
    <row r="134" spans="1:169" ht="4.5" customHeight="1">
      <c r="A134" s="224"/>
      <c r="B134" s="1085"/>
      <c r="C134" s="1086"/>
      <c r="D134" s="1087"/>
      <c r="E134" s="1114"/>
      <c r="F134" s="1115"/>
      <c r="G134" s="1209" t="s">
        <v>223</v>
      </c>
      <c r="H134" s="1210"/>
      <c r="I134" s="1210"/>
      <c r="J134" s="1210"/>
      <c r="K134" s="1210"/>
      <c r="L134" s="1210"/>
      <c r="M134" s="1211"/>
      <c r="N134" s="1097"/>
      <c r="O134" s="1096"/>
      <c r="P134" s="1097"/>
      <c r="Q134" s="1096"/>
      <c r="R134" s="1097"/>
      <c r="S134" s="1096"/>
      <c r="T134" s="1097"/>
      <c r="U134" s="1096"/>
      <c r="V134" s="1097"/>
      <c r="W134" s="1096"/>
      <c r="X134" s="1097"/>
      <c r="Y134" s="1096"/>
      <c r="Z134" s="1097"/>
      <c r="AA134" s="1096"/>
      <c r="AB134" s="1097"/>
      <c r="AC134" s="1096"/>
      <c r="AD134" s="1097"/>
      <c r="AE134" s="1096"/>
      <c r="AF134" s="1097"/>
      <c r="AG134" s="1096"/>
      <c r="AH134" s="1097"/>
      <c r="AI134" s="1096"/>
      <c r="AJ134" s="1172"/>
      <c r="AK134" s="1175" t="s">
        <v>295</v>
      </c>
      <c r="AL134" s="1176"/>
      <c r="AM134" s="1176"/>
      <c r="AN134" s="1176"/>
      <c r="AO134" s="1177"/>
      <c r="AP134" s="1102">
        <f>控除!$U$63</f>
        <v>0</v>
      </c>
      <c r="AQ134" s="1103"/>
      <c r="AR134" s="1103"/>
      <c r="AS134" s="1103"/>
      <c r="AT134" s="1103"/>
      <c r="AU134" s="1103"/>
      <c r="AV134" s="1103"/>
      <c r="AW134" s="1106" t="s">
        <v>529</v>
      </c>
      <c r="AX134" s="1107"/>
      <c r="BA134" s="1623"/>
      <c r="BB134" s="1624"/>
      <c r="BC134" s="1625"/>
      <c r="BD134" s="1686"/>
      <c r="BE134" s="1687"/>
      <c r="BF134" s="1688"/>
      <c r="BG134" s="1688"/>
      <c r="BH134" s="1688"/>
      <c r="BI134" s="1688"/>
      <c r="BJ134" s="1688"/>
      <c r="BK134" s="1688"/>
      <c r="BL134" s="1688"/>
      <c r="BM134" s="1688"/>
      <c r="BN134" s="1688"/>
      <c r="BO134" s="1688"/>
      <c r="BP134" s="1689"/>
      <c r="BQ134" s="1376"/>
      <c r="BR134" s="1377"/>
      <c r="BS134" s="1378"/>
      <c r="BT134" s="1358"/>
      <c r="BU134" s="1357"/>
      <c r="BV134" s="1357"/>
      <c r="BW134" s="1357"/>
      <c r="BX134" s="1357"/>
      <c r="BY134" s="1357"/>
      <c r="BZ134" s="1357"/>
      <c r="CA134" s="1357"/>
      <c r="CB134" s="1357"/>
      <c r="CC134" s="1357"/>
      <c r="CD134" s="1357"/>
      <c r="CE134" s="1355"/>
      <c r="CG134" s="240"/>
    </row>
    <row r="135" spans="1:169" ht="4.5" customHeight="1">
      <c r="A135" s="224"/>
      <c r="B135" s="1085"/>
      <c r="C135" s="1086"/>
      <c r="D135" s="1087"/>
      <c r="E135" s="1114"/>
      <c r="F135" s="1115"/>
      <c r="G135" s="1210"/>
      <c r="H135" s="1210"/>
      <c r="I135" s="1210"/>
      <c r="J135" s="1210"/>
      <c r="K135" s="1210"/>
      <c r="L135" s="1210"/>
      <c r="M135" s="1212"/>
      <c r="N135" s="1099"/>
      <c r="O135" s="1098"/>
      <c r="P135" s="1099"/>
      <c r="Q135" s="1098"/>
      <c r="R135" s="1099"/>
      <c r="S135" s="1098"/>
      <c r="T135" s="1099"/>
      <c r="U135" s="1098"/>
      <c r="V135" s="1099"/>
      <c r="W135" s="1098"/>
      <c r="X135" s="1099"/>
      <c r="Y135" s="1098"/>
      <c r="Z135" s="1099"/>
      <c r="AA135" s="1098"/>
      <c r="AB135" s="1099"/>
      <c r="AC135" s="1098"/>
      <c r="AD135" s="1099"/>
      <c r="AE135" s="1098"/>
      <c r="AF135" s="1099"/>
      <c r="AG135" s="1098"/>
      <c r="AH135" s="1099"/>
      <c r="AI135" s="1098"/>
      <c r="AJ135" s="1173"/>
      <c r="AK135" s="1178"/>
      <c r="AL135" s="1179"/>
      <c r="AM135" s="1179"/>
      <c r="AN135" s="1179"/>
      <c r="AO135" s="1180"/>
      <c r="AP135" s="1104"/>
      <c r="AQ135" s="1104"/>
      <c r="AR135" s="1104"/>
      <c r="AS135" s="1104"/>
      <c r="AT135" s="1104"/>
      <c r="AU135" s="1104"/>
      <c r="AV135" s="1104"/>
      <c r="AW135" s="1108"/>
      <c r="AX135" s="1109"/>
      <c r="BA135" s="1623"/>
      <c r="BB135" s="1624"/>
      <c r="BC135" s="1625"/>
      <c r="BD135" s="1671" t="s">
        <v>296</v>
      </c>
      <c r="BE135" s="1672"/>
      <c r="BF135" s="1672"/>
      <c r="BG135" s="1672"/>
      <c r="BH135" s="1672"/>
      <c r="BI135" s="1672"/>
      <c r="BJ135" s="1672"/>
      <c r="BK135" s="1672"/>
      <c r="BL135" s="1672"/>
      <c r="BM135" s="1672"/>
      <c r="BN135" s="1672"/>
      <c r="BO135" s="1672"/>
      <c r="BP135" s="1673"/>
      <c r="BQ135" s="1680" t="s">
        <v>490</v>
      </c>
      <c r="BR135" s="1681"/>
      <c r="BS135" s="1682"/>
      <c r="BT135" s="1356">
        <f>控除!$I$15</f>
        <v>0</v>
      </c>
      <c r="BU135" s="1357"/>
      <c r="BV135" s="1357"/>
      <c r="BW135" s="1357"/>
      <c r="BX135" s="1357"/>
      <c r="BY135" s="1357"/>
      <c r="BZ135" s="1357"/>
      <c r="CA135" s="1357"/>
      <c r="CB135" s="1357"/>
      <c r="CC135" s="1357"/>
      <c r="CD135" s="1357"/>
      <c r="CE135" s="1355"/>
      <c r="CG135" s="240"/>
    </row>
    <row r="136" spans="1:169" ht="4.5" customHeight="1">
      <c r="A136" s="224"/>
      <c r="B136" s="1085"/>
      <c r="C136" s="1086"/>
      <c r="D136" s="1087"/>
      <c r="E136" s="1116"/>
      <c r="F136" s="1117"/>
      <c r="G136" s="1210"/>
      <c r="H136" s="1210"/>
      <c r="I136" s="1210"/>
      <c r="J136" s="1210"/>
      <c r="K136" s="1210"/>
      <c r="L136" s="1210"/>
      <c r="M136" s="1213"/>
      <c r="N136" s="1101"/>
      <c r="O136" s="1100"/>
      <c r="P136" s="1101"/>
      <c r="Q136" s="1100"/>
      <c r="R136" s="1101"/>
      <c r="S136" s="1100"/>
      <c r="T136" s="1101"/>
      <c r="U136" s="1100"/>
      <c r="V136" s="1101"/>
      <c r="W136" s="1100"/>
      <c r="X136" s="1101"/>
      <c r="Y136" s="1100"/>
      <c r="Z136" s="1101"/>
      <c r="AA136" s="1100"/>
      <c r="AB136" s="1101"/>
      <c r="AC136" s="1100"/>
      <c r="AD136" s="1101"/>
      <c r="AE136" s="1100"/>
      <c r="AF136" s="1101"/>
      <c r="AG136" s="1100"/>
      <c r="AH136" s="1101"/>
      <c r="AI136" s="1100"/>
      <c r="AJ136" s="1174"/>
      <c r="AK136" s="1181"/>
      <c r="AL136" s="1182"/>
      <c r="AM136" s="1182"/>
      <c r="AN136" s="1182"/>
      <c r="AO136" s="1183"/>
      <c r="AP136" s="1105"/>
      <c r="AQ136" s="1105"/>
      <c r="AR136" s="1105"/>
      <c r="AS136" s="1105"/>
      <c r="AT136" s="1105"/>
      <c r="AU136" s="1105"/>
      <c r="AV136" s="1105"/>
      <c r="AW136" s="1110"/>
      <c r="AX136" s="1111"/>
      <c r="BA136" s="1623"/>
      <c r="BB136" s="1624"/>
      <c r="BC136" s="1625"/>
      <c r="BD136" s="1674"/>
      <c r="BE136" s="1675"/>
      <c r="BF136" s="1675"/>
      <c r="BG136" s="1675"/>
      <c r="BH136" s="1675"/>
      <c r="BI136" s="1675"/>
      <c r="BJ136" s="1675"/>
      <c r="BK136" s="1675"/>
      <c r="BL136" s="1675"/>
      <c r="BM136" s="1675"/>
      <c r="BN136" s="1675"/>
      <c r="BO136" s="1675"/>
      <c r="BP136" s="1676"/>
      <c r="BQ136" s="1683"/>
      <c r="BR136" s="1684"/>
      <c r="BS136" s="1685"/>
      <c r="BT136" s="1358"/>
      <c r="BU136" s="1357"/>
      <c r="BV136" s="1357"/>
      <c r="BW136" s="1357"/>
      <c r="BX136" s="1357"/>
      <c r="BY136" s="1357"/>
      <c r="BZ136" s="1357"/>
      <c r="CA136" s="1357"/>
      <c r="CB136" s="1357"/>
      <c r="CC136" s="1357"/>
      <c r="CD136" s="1357"/>
      <c r="CE136" s="1355"/>
    </row>
    <row r="137" spans="1:169" ht="4.5" customHeight="1">
      <c r="A137" s="224"/>
      <c r="B137" s="1085"/>
      <c r="C137" s="1086"/>
      <c r="D137" s="1087"/>
      <c r="E137" s="1112">
        <v>4</v>
      </c>
      <c r="F137" s="1113"/>
      <c r="G137" s="1118" t="s">
        <v>284</v>
      </c>
      <c r="H137" s="1119"/>
      <c r="I137" s="1120"/>
      <c r="J137" s="1127" t="str">
        <f>控除!$A$64&amp;""</f>
        <v/>
      </c>
      <c r="K137" s="1128"/>
      <c r="L137" s="1128"/>
      <c r="M137" s="1128"/>
      <c r="N137" s="1128"/>
      <c r="O137" s="1128"/>
      <c r="P137" s="1128"/>
      <c r="Q137" s="1128"/>
      <c r="R137" s="1128"/>
      <c r="S137" s="1128"/>
      <c r="T137" s="1128"/>
      <c r="U137" s="1129"/>
      <c r="V137" s="1136" t="s">
        <v>224</v>
      </c>
      <c r="W137" s="1137"/>
      <c r="X137" s="1138"/>
      <c r="Y137" s="1145" t="str">
        <f>IFERROR(控除!$AG$64,"")</f>
        <v/>
      </c>
      <c r="Z137" s="1146"/>
      <c r="AA137" s="1146"/>
      <c r="AB137" s="1146"/>
      <c r="AC137" s="1146"/>
      <c r="AD137" s="1146"/>
      <c r="AE137" s="1147"/>
      <c r="AF137" s="1154" t="s">
        <v>530</v>
      </c>
      <c r="AG137" s="1155"/>
      <c r="AH137" s="1155"/>
      <c r="AI137" s="1155"/>
      <c r="AJ137" s="1156"/>
      <c r="AK137" s="1163" t="str">
        <f>控除!$Q$64&amp;""</f>
        <v/>
      </c>
      <c r="AL137" s="1164"/>
      <c r="AM137" s="1164"/>
      <c r="AN137" s="1164"/>
      <c r="AO137" s="1165"/>
      <c r="AP137" s="1214" t="s">
        <v>531</v>
      </c>
      <c r="AQ137" s="1215"/>
      <c r="AR137" s="1215"/>
      <c r="AS137" s="1216"/>
      <c r="AT137" s="1223" t="str">
        <f>控除!$S$64&amp;""</f>
        <v/>
      </c>
      <c r="AU137" s="1223"/>
      <c r="AV137" s="1223"/>
      <c r="AW137" s="1223"/>
      <c r="AX137" s="1224"/>
      <c r="BA137" s="1623"/>
      <c r="BB137" s="1624"/>
      <c r="BC137" s="1625"/>
      <c r="BD137" s="1674"/>
      <c r="BE137" s="1675"/>
      <c r="BF137" s="1675"/>
      <c r="BG137" s="1675"/>
      <c r="BH137" s="1675"/>
      <c r="BI137" s="1675"/>
      <c r="BJ137" s="1675"/>
      <c r="BK137" s="1675"/>
      <c r="BL137" s="1675"/>
      <c r="BM137" s="1675"/>
      <c r="BN137" s="1675"/>
      <c r="BO137" s="1675"/>
      <c r="BP137" s="1676"/>
      <c r="BQ137" s="1683"/>
      <c r="BR137" s="1684"/>
      <c r="BS137" s="1685"/>
      <c r="BT137" s="1358"/>
      <c r="BU137" s="1357"/>
      <c r="BV137" s="1357"/>
      <c r="BW137" s="1357"/>
      <c r="BX137" s="1357"/>
      <c r="BY137" s="1357"/>
      <c r="BZ137" s="1357"/>
      <c r="CA137" s="1357"/>
      <c r="CB137" s="1357"/>
      <c r="CC137" s="1357"/>
      <c r="CD137" s="1357"/>
      <c r="CE137" s="1355"/>
    </row>
    <row r="138" spans="1:169" ht="4.5" customHeight="1">
      <c r="A138" s="224"/>
      <c r="B138" s="1085"/>
      <c r="C138" s="1086"/>
      <c r="D138" s="1087"/>
      <c r="E138" s="1114"/>
      <c r="F138" s="1115"/>
      <c r="G138" s="1121"/>
      <c r="H138" s="1122"/>
      <c r="I138" s="1123"/>
      <c r="J138" s="1130"/>
      <c r="K138" s="1131"/>
      <c r="L138" s="1131"/>
      <c r="M138" s="1131"/>
      <c r="N138" s="1131"/>
      <c r="O138" s="1131"/>
      <c r="P138" s="1131"/>
      <c r="Q138" s="1131"/>
      <c r="R138" s="1131"/>
      <c r="S138" s="1131"/>
      <c r="T138" s="1131"/>
      <c r="U138" s="1132"/>
      <c r="V138" s="1139"/>
      <c r="W138" s="1140"/>
      <c r="X138" s="1141"/>
      <c r="Y138" s="1148"/>
      <c r="Z138" s="1149"/>
      <c r="AA138" s="1149"/>
      <c r="AB138" s="1149"/>
      <c r="AC138" s="1149"/>
      <c r="AD138" s="1149"/>
      <c r="AE138" s="1150"/>
      <c r="AF138" s="1157"/>
      <c r="AG138" s="1158"/>
      <c r="AH138" s="1158"/>
      <c r="AI138" s="1158"/>
      <c r="AJ138" s="1159"/>
      <c r="AK138" s="1166"/>
      <c r="AL138" s="1167"/>
      <c r="AM138" s="1167"/>
      <c r="AN138" s="1167"/>
      <c r="AO138" s="1168"/>
      <c r="AP138" s="1217"/>
      <c r="AQ138" s="1218"/>
      <c r="AR138" s="1218"/>
      <c r="AS138" s="1219"/>
      <c r="AT138" s="1225"/>
      <c r="AU138" s="1225"/>
      <c r="AV138" s="1225"/>
      <c r="AW138" s="1225"/>
      <c r="AX138" s="1226"/>
      <c r="BA138" s="1623"/>
      <c r="BB138" s="1624"/>
      <c r="BC138" s="1625"/>
      <c r="BD138" s="1677"/>
      <c r="BE138" s="1678"/>
      <c r="BF138" s="1678"/>
      <c r="BG138" s="1678"/>
      <c r="BH138" s="1678"/>
      <c r="BI138" s="1678"/>
      <c r="BJ138" s="1678"/>
      <c r="BK138" s="1678"/>
      <c r="BL138" s="1678"/>
      <c r="BM138" s="1678"/>
      <c r="BN138" s="1678"/>
      <c r="BO138" s="1678"/>
      <c r="BP138" s="1679"/>
      <c r="BQ138" s="1376"/>
      <c r="BR138" s="1377"/>
      <c r="BS138" s="1378"/>
      <c r="BT138" s="1358"/>
      <c r="BU138" s="1357"/>
      <c r="BV138" s="1357"/>
      <c r="BW138" s="1357"/>
      <c r="BX138" s="1357"/>
      <c r="BY138" s="1357"/>
      <c r="BZ138" s="1357"/>
      <c r="CA138" s="1357"/>
      <c r="CB138" s="1357"/>
      <c r="CC138" s="1357"/>
      <c r="CD138" s="1357"/>
      <c r="CE138" s="1355"/>
    </row>
    <row r="139" spans="1:169" ht="4.5" customHeight="1">
      <c r="A139" s="224"/>
      <c r="B139" s="1085"/>
      <c r="C139" s="1086"/>
      <c r="D139" s="1087"/>
      <c r="E139" s="1114"/>
      <c r="F139" s="1115"/>
      <c r="G139" s="1121"/>
      <c r="H139" s="1122"/>
      <c r="I139" s="1123"/>
      <c r="J139" s="1130"/>
      <c r="K139" s="1131"/>
      <c r="L139" s="1131"/>
      <c r="M139" s="1131"/>
      <c r="N139" s="1131"/>
      <c r="O139" s="1131"/>
      <c r="P139" s="1131"/>
      <c r="Q139" s="1131"/>
      <c r="R139" s="1131"/>
      <c r="S139" s="1131"/>
      <c r="T139" s="1131"/>
      <c r="U139" s="1132"/>
      <c r="V139" s="1139"/>
      <c r="W139" s="1140"/>
      <c r="X139" s="1141"/>
      <c r="Y139" s="1148"/>
      <c r="Z139" s="1149"/>
      <c r="AA139" s="1149"/>
      <c r="AB139" s="1149"/>
      <c r="AC139" s="1149"/>
      <c r="AD139" s="1149"/>
      <c r="AE139" s="1150"/>
      <c r="AF139" s="1157"/>
      <c r="AG139" s="1158"/>
      <c r="AH139" s="1158"/>
      <c r="AI139" s="1158"/>
      <c r="AJ139" s="1159"/>
      <c r="AK139" s="1166"/>
      <c r="AL139" s="1167"/>
      <c r="AM139" s="1167"/>
      <c r="AN139" s="1167"/>
      <c r="AO139" s="1168"/>
      <c r="AP139" s="1217"/>
      <c r="AQ139" s="1218"/>
      <c r="AR139" s="1218"/>
      <c r="AS139" s="1219"/>
      <c r="AT139" s="1225"/>
      <c r="AU139" s="1225"/>
      <c r="AV139" s="1225"/>
      <c r="AW139" s="1225"/>
      <c r="AX139" s="1226"/>
      <c r="BA139" s="1623"/>
      <c r="BB139" s="1624"/>
      <c r="BC139" s="1625"/>
      <c r="BD139" s="1686" t="s">
        <v>297</v>
      </c>
      <c r="BE139" s="1687"/>
      <c r="BF139" s="1688"/>
      <c r="BG139" s="1688"/>
      <c r="BH139" s="1688"/>
      <c r="BI139" s="1688"/>
      <c r="BJ139" s="1688"/>
      <c r="BK139" s="1688"/>
      <c r="BL139" s="1688"/>
      <c r="BM139" s="1688"/>
      <c r="BN139" s="1688"/>
      <c r="BO139" s="1688"/>
      <c r="BP139" s="1689"/>
      <c r="BQ139" s="1359" t="s">
        <v>491</v>
      </c>
      <c r="BR139" s="1360"/>
      <c r="BS139" s="1361"/>
      <c r="BT139" s="1356">
        <f>控除!$S$23</f>
        <v>0</v>
      </c>
      <c r="BU139" s="1357"/>
      <c r="BV139" s="1357"/>
      <c r="BW139" s="1357"/>
      <c r="BX139" s="1357"/>
      <c r="BY139" s="1357"/>
      <c r="BZ139" s="1357"/>
      <c r="CA139" s="1357"/>
      <c r="CB139" s="1357"/>
      <c r="CC139" s="1357"/>
      <c r="CD139" s="1357"/>
      <c r="CE139" s="1355"/>
    </row>
    <row r="140" spans="1:169" ht="4.5" customHeight="1">
      <c r="A140" s="224"/>
      <c r="B140" s="1085"/>
      <c r="C140" s="1086"/>
      <c r="D140" s="1087"/>
      <c r="E140" s="1114"/>
      <c r="F140" s="1115"/>
      <c r="G140" s="1121"/>
      <c r="H140" s="1122"/>
      <c r="I140" s="1123"/>
      <c r="J140" s="1130"/>
      <c r="K140" s="1131"/>
      <c r="L140" s="1131"/>
      <c r="M140" s="1131"/>
      <c r="N140" s="1131"/>
      <c r="O140" s="1131"/>
      <c r="P140" s="1131"/>
      <c r="Q140" s="1131"/>
      <c r="R140" s="1131"/>
      <c r="S140" s="1131"/>
      <c r="T140" s="1131"/>
      <c r="U140" s="1132"/>
      <c r="V140" s="1139"/>
      <c r="W140" s="1140"/>
      <c r="X140" s="1141"/>
      <c r="Y140" s="1148"/>
      <c r="Z140" s="1149"/>
      <c r="AA140" s="1149"/>
      <c r="AB140" s="1149"/>
      <c r="AC140" s="1149"/>
      <c r="AD140" s="1149"/>
      <c r="AE140" s="1150"/>
      <c r="AF140" s="1157"/>
      <c r="AG140" s="1158"/>
      <c r="AH140" s="1158"/>
      <c r="AI140" s="1158"/>
      <c r="AJ140" s="1159"/>
      <c r="AK140" s="1166"/>
      <c r="AL140" s="1167"/>
      <c r="AM140" s="1167"/>
      <c r="AN140" s="1167"/>
      <c r="AO140" s="1168"/>
      <c r="AP140" s="1217"/>
      <c r="AQ140" s="1218"/>
      <c r="AR140" s="1218"/>
      <c r="AS140" s="1219"/>
      <c r="AT140" s="1225"/>
      <c r="AU140" s="1225"/>
      <c r="AV140" s="1225"/>
      <c r="AW140" s="1225"/>
      <c r="AX140" s="1226"/>
      <c r="BA140" s="1623"/>
      <c r="BB140" s="1624"/>
      <c r="BC140" s="1625"/>
      <c r="BD140" s="1686"/>
      <c r="BE140" s="1687"/>
      <c r="BF140" s="1688"/>
      <c r="BG140" s="1688"/>
      <c r="BH140" s="1688"/>
      <c r="BI140" s="1688"/>
      <c r="BJ140" s="1688"/>
      <c r="BK140" s="1688"/>
      <c r="BL140" s="1688"/>
      <c r="BM140" s="1688"/>
      <c r="BN140" s="1688"/>
      <c r="BO140" s="1688"/>
      <c r="BP140" s="1689"/>
      <c r="BQ140" s="1359"/>
      <c r="BR140" s="1360"/>
      <c r="BS140" s="1361"/>
      <c r="BT140" s="1358"/>
      <c r="BU140" s="1357"/>
      <c r="BV140" s="1357"/>
      <c r="BW140" s="1357"/>
      <c r="BX140" s="1357"/>
      <c r="BY140" s="1357"/>
      <c r="BZ140" s="1357"/>
      <c r="CA140" s="1357"/>
      <c r="CB140" s="1357"/>
      <c r="CC140" s="1357"/>
      <c r="CD140" s="1357"/>
      <c r="CE140" s="1355"/>
      <c r="CG140" s="228"/>
      <c r="CH140" s="228"/>
      <c r="CI140" s="228"/>
      <c r="CJ140" s="228"/>
      <c r="CK140" s="228"/>
      <c r="CL140" s="228"/>
      <c r="CM140" s="228"/>
      <c r="CN140" s="228"/>
      <c r="CO140" s="228"/>
      <c r="CP140" s="228"/>
      <c r="CQ140" s="228"/>
      <c r="CR140" s="228"/>
      <c r="CS140" s="228"/>
      <c r="CT140" s="228"/>
      <c r="CU140" s="228"/>
      <c r="CV140" s="228"/>
      <c r="CW140" s="228"/>
      <c r="CX140" s="228"/>
      <c r="CY140" s="228"/>
      <c r="CZ140" s="228"/>
      <c r="DA140" s="228"/>
      <c r="DB140" s="228"/>
      <c r="DC140" s="228"/>
      <c r="DD140" s="228"/>
      <c r="DE140" s="228"/>
      <c r="DF140" s="228"/>
      <c r="DG140" s="228"/>
      <c r="DH140" s="228"/>
      <c r="DI140" s="228"/>
      <c r="DJ140" s="228"/>
      <c r="DK140" s="228"/>
      <c r="DL140" s="228"/>
      <c r="DM140" s="228"/>
      <c r="DN140" s="228"/>
      <c r="DO140" s="228"/>
      <c r="DP140" s="228"/>
      <c r="DQ140" s="228"/>
      <c r="DR140" s="228"/>
      <c r="DS140" s="228"/>
      <c r="DT140" s="228"/>
      <c r="DU140" s="228"/>
      <c r="DV140" s="228"/>
      <c r="DW140" s="228"/>
      <c r="DX140" s="228"/>
      <c r="DY140" s="228"/>
      <c r="DZ140" s="228"/>
      <c r="EA140" s="228"/>
      <c r="EB140" s="228"/>
      <c r="EC140" s="228"/>
      <c r="ED140" s="228"/>
      <c r="EE140" s="228"/>
      <c r="EF140" s="228"/>
      <c r="EG140" s="228"/>
      <c r="EH140" s="228"/>
      <c r="EI140" s="228"/>
      <c r="EJ140" s="228"/>
      <c r="EK140" s="228"/>
      <c r="EL140" s="228"/>
      <c r="EM140" s="228"/>
      <c r="EN140" s="228"/>
      <c r="EO140" s="228"/>
      <c r="EP140" s="228"/>
      <c r="EQ140" s="228"/>
      <c r="ER140" s="228"/>
      <c r="ES140" s="228"/>
      <c r="ET140" s="228"/>
      <c r="EU140" s="228"/>
      <c r="EV140" s="228"/>
      <c r="EW140" s="228"/>
      <c r="EX140" s="228"/>
      <c r="EY140" s="228"/>
      <c r="EZ140" s="228"/>
      <c r="FA140" s="228"/>
      <c r="FB140" s="228"/>
      <c r="FC140" s="228"/>
      <c r="FD140" s="228"/>
      <c r="FE140" s="228"/>
      <c r="FF140" s="228"/>
      <c r="FG140" s="228"/>
      <c r="FH140" s="228"/>
      <c r="FI140" s="228"/>
      <c r="FJ140" s="228"/>
      <c r="FK140" s="228"/>
      <c r="FL140" s="228"/>
      <c r="FM140" s="228"/>
    </row>
    <row r="141" spans="1:169" ht="4.5" customHeight="1">
      <c r="A141" s="224"/>
      <c r="B141" s="1085"/>
      <c r="C141" s="1086"/>
      <c r="D141" s="1087"/>
      <c r="E141" s="1114"/>
      <c r="F141" s="1115"/>
      <c r="G141" s="1121"/>
      <c r="H141" s="1122"/>
      <c r="I141" s="1123"/>
      <c r="J141" s="1130"/>
      <c r="K141" s="1131"/>
      <c r="L141" s="1131"/>
      <c r="M141" s="1131"/>
      <c r="N141" s="1131"/>
      <c r="O141" s="1131"/>
      <c r="P141" s="1131"/>
      <c r="Q141" s="1131"/>
      <c r="R141" s="1131"/>
      <c r="S141" s="1131"/>
      <c r="T141" s="1131"/>
      <c r="U141" s="1132"/>
      <c r="V141" s="1139"/>
      <c r="W141" s="1140"/>
      <c r="X141" s="1141"/>
      <c r="Y141" s="1148"/>
      <c r="Z141" s="1149"/>
      <c r="AA141" s="1149"/>
      <c r="AB141" s="1149"/>
      <c r="AC141" s="1149"/>
      <c r="AD141" s="1149"/>
      <c r="AE141" s="1150"/>
      <c r="AF141" s="1157"/>
      <c r="AG141" s="1158"/>
      <c r="AH141" s="1158"/>
      <c r="AI141" s="1158"/>
      <c r="AJ141" s="1159"/>
      <c r="AK141" s="1166"/>
      <c r="AL141" s="1167"/>
      <c r="AM141" s="1167"/>
      <c r="AN141" s="1167"/>
      <c r="AO141" s="1168"/>
      <c r="AP141" s="1217"/>
      <c r="AQ141" s="1218"/>
      <c r="AR141" s="1218"/>
      <c r="AS141" s="1219"/>
      <c r="AT141" s="1225"/>
      <c r="AU141" s="1225"/>
      <c r="AV141" s="1225"/>
      <c r="AW141" s="1225"/>
      <c r="AX141" s="1226"/>
      <c r="BA141" s="1623"/>
      <c r="BB141" s="1624"/>
      <c r="BC141" s="1625"/>
      <c r="BD141" s="1686"/>
      <c r="BE141" s="1687"/>
      <c r="BF141" s="1688"/>
      <c r="BG141" s="1688"/>
      <c r="BH141" s="1688"/>
      <c r="BI141" s="1688"/>
      <c r="BJ141" s="1688"/>
      <c r="BK141" s="1688"/>
      <c r="BL141" s="1688"/>
      <c r="BM141" s="1688"/>
      <c r="BN141" s="1688"/>
      <c r="BO141" s="1688"/>
      <c r="BP141" s="1689"/>
      <c r="BQ141" s="1359"/>
      <c r="BR141" s="1360"/>
      <c r="BS141" s="1361"/>
      <c r="BT141" s="1358"/>
      <c r="BU141" s="1357"/>
      <c r="BV141" s="1357"/>
      <c r="BW141" s="1357"/>
      <c r="BX141" s="1357"/>
      <c r="BY141" s="1357"/>
      <c r="BZ141" s="1357"/>
      <c r="CA141" s="1357"/>
      <c r="CB141" s="1357"/>
      <c r="CC141" s="1357"/>
      <c r="CD141" s="1357"/>
      <c r="CE141" s="1355"/>
      <c r="CG141" s="228"/>
      <c r="CH141" s="268"/>
      <c r="CI141" s="268"/>
      <c r="CJ141" s="268"/>
      <c r="CK141" s="268"/>
      <c r="CL141" s="268"/>
      <c r="CM141" s="268"/>
      <c r="CN141" s="268"/>
      <c r="CO141" s="268"/>
      <c r="CP141" s="268"/>
      <c r="CQ141" s="268"/>
      <c r="CR141" s="268"/>
      <c r="CS141" s="268"/>
      <c r="CT141" s="268"/>
      <c r="CU141" s="268"/>
      <c r="CV141" s="268"/>
      <c r="CW141" s="268"/>
      <c r="CX141" s="268"/>
      <c r="CY141" s="268"/>
      <c r="CZ141" s="268"/>
      <c r="DA141" s="268"/>
      <c r="DB141" s="268"/>
      <c r="DC141" s="268"/>
      <c r="DD141" s="268"/>
      <c r="DE141" s="268"/>
      <c r="DF141" s="268"/>
      <c r="DG141" s="268"/>
      <c r="DH141" s="268"/>
      <c r="DI141" s="268"/>
      <c r="DJ141" s="268"/>
      <c r="DK141" s="268"/>
      <c r="DL141" s="268"/>
      <c r="DM141" s="268"/>
      <c r="DN141" s="268"/>
      <c r="DO141" s="268"/>
      <c r="DP141" s="268"/>
      <c r="DQ141" s="268"/>
      <c r="DR141" s="268"/>
      <c r="DS141" s="268"/>
      <c r="DT141" s="268"/>
      <c r="DU141" s="268"/>
      <c r="DV141" s="268"/>
      <c r="DW141" s="268"/>
      <c r="DX141" s="268"/>
      <c r="DY141" s="268"/>
      <c r="DZ141" s="268"/>
      <c r="EA141" s="268"/>
      <c r="EB141" s="268"/>
      <c r="EC141" s="268"/>
      <c r="ED141" s="268"/>
      <c r="EE141" s="228"/>
      <c r="EF141" s="228"/>
      <c r="EG141" s="269"/>
      <c r="EH141" s="269"/>
      <c r="EI141" s="269"/>
      <c r="EJ141" s="269"/>
      <c r="EK141" s="269"/>
      <c r="EL141" s="269"/>
      <c r="EM141" s="269"/>
      <c r="EN141" s="269"/>
      <c r="EO141" s="269"/>
      <c r="EP141" s="269"/>
      <c r="EQ141" s="269"/>
      <c r="ER141" s="269"/>
      <c r="ES141" s="269"/>
      <c r="ET141" s="269"/>
      <c r="EU141" s="269"/>
      <c r="EV141" s="269"/>
      <c r="EW141" s="269"/>
      <c r="EX141" s="269"/>
      <c r="EY141" s="269"/>
      <c r="EZ141" s="269"/>
      <c r="FA141" s="269"/>
      <c r="FB141" s="228"/>
      <c r="FC141" s="228"/>
      <c r="FD141" s="228"/>
      <c r="FE141" s="270"/>
      <c r="FF141" s="226"/>
      <c r="FG141" s="226"/>
      <c r="FH141" s="228"/>
      <c r="FI141" s="228"/>
      <c r="FJ141" s="228"/>
      <c r="FK141" s="228"/>
      <c r="FL141" s="228"/>
      <c r="FM141" s="228"/>
    </row>
    <row r="142" spans="1:169" ht="4.5" customHeight="1">
      <c r="A142" s="224"/>
      <c r="B142" s="1085"/>
      <c r="C142" s="1086"/>
      <c r="D142" s="1087"/>
      <c r="E142" s="1114"/>
      <c r="F142" s="1115"/>
      <c r="G142" s="1124"/>
      <c r="H142" s="1125"/>
      <c r="I142" s="1126"/>
      <c r="J142" s="1133"/>
      <c r="K142" s="1134"/>
      <c r="L142" s="1134"/>
      <c r="M142" s="1134"/>
      <c r="N142" s="1134"/>
      <c r="O142" s="1134"/>
      <c r="P142" s="1134"/>
      <c r="Q142" s="1134"/>
      <c r="R142" s="1134"/>
      <c r="S142" s="1134"/>
      <c r="T142" s="1134"/>
      <c r="U142" s="1135"/>
      <c r="V142" s="1142"/>
      <c r="W142" s="1143"/>
      <c r="X142" s="1144"/>
      <c r="Y142" s="1151"/>
      <c r="Z142" s="1152"/>
      <c r="AA142" s="1152"/>
      <c r="AB142" s="1152"/>
      <c r="AC142" s="1152"/>
      <c r="AD142" s="1152"/>
      <c r="AE142" s="1153"/>
      <c r="AF142" s="1160"/>
      <c r="AG142" s="1161"/>
      <c r="AH142" s="1161"/>
      <c r="AI142" s="1161"/>
      <c r="AJ142" s="1162"/>
      <c r="AK142" s="1169"/>
      <c r="AL142" s="1170"/>
      <c r="AM142" s="1170"/>
      <c r="AN142" s="1170"/>
      <c r="AO142" s="1171"/>
      <c r="AP142" s="1220"/>
      <c r="AQ142" s="1221"/>
      <c r="AR142" s="1221"/>
      <c r="AS142" s="1222"/>
      <c r="AT142" s="1227"/>
      <c r="AU142" s="1227"/>
      <c r="AV142" s="1227"/>
      <c r="AW142" s="1227"/>
      <c r="AX142" s="1228"/>
      <c r="BA142" s="1623"/>
      <c r="BB142" s="1624"/>
      <c r="BC142" s="1625"/>
      <c r="BD142" s="1686"/>
      <c r="BE142" s="1687"/>
      <c r="BF142" s="1688"/>
      <c r="BG142" s="1688"/>
      <c r="BH142" s="1688"/>
      <c r="BI142" s="1688"/>
      <c r="BJ142" s="1688"/>
      <c r="BK142" s="1688"/>
      <c r="BL142" s="1688"/>
      <c r="BM142" s="1688"/>
      <c r="BN142" s="1688"/>
      <c r="BO142" s="1688"/>
      <c r="BP142" s="1689"/>
      <c r="BQ142" s="1359"/>
      <c r="BR142" s="1360"/>
      <c r="BS142" s="1361"/>
      <c r="BT142" s="1358"/>
      <c r="BU142" s="1357"/>
      <c r="BV142" s="1357"/>
      <c r="BW142" s="1357"/>
      <c r="BX142" s="1357"/>
      <c r="BY142" s="1357"/>
      <c r="BZ142" s="1357"/>
      <c r="CA142" s="1357"/>
      <c r="CB142" s="1357"/>
      <c r="CC142" s="1357"/>
      <c r="CD142" s="1357"/>
      <c r="CE142" s="1355"/>
      <c r="CG142" s="228"/>
      <c r="CH142" s="228"/>
      <c r="CI142" s="228"/>
      <c r="CJ142" s="228"/>
      <c r="CK142" s="228"/>
      <c r="CL142" s="228"/>
      <c r="CM142" s="228"/>
      <c r="CN142" s="228"/>
      <c r="CO142" s="228"/>
      <c r="CP142" s="228"/>
      <c r="CQ142" s="228"/>
      <c r="CR142" s="228"/>
      <c r="CS142" s="228"/>
      <c r="CT142" s="228"/>
      <c r="CU142" s="228"/>
      <c r="CV142" s="228"/>
      <c r="CW142" s="228"/>
      <c r="CX142" s="228"/>
      <c r="CY142" s="228"/>
      <c r="CZ142" s="228"/>
      <c r="DA142" s="228"/>
      <c r="DB142" s="228"/>
      <c r="DC142" s="228"/>
      <c r="DD142" s="228"/>
      <c r="DE142" s="228"/>
      <c r="DF142" s="228"/>
      <c r="DG142" s="228"/>
      <c r="DH142" s="228"/>
      <c r="DI142" s="228"/>
      <c r="DJ142" s="228"/>
      <c r="DK142" s="228"/>
      <c r="DL142" s="228"/>
      <c r="DM142" s="228"/>
      <c r="DN142" s="228"/>
      <c r="DO142" s="228"/>
      <c r="DP142" s="228"/>
      <c r="DQ142" s="228"/>
      <c r="DR142" s="228"/>
      <c r="DS142" s="228"/>
      <c r="DT142" s="228"/>
      <c r="DU142" s="228"/>
      <c r="DV142" s="228"/>
      <c r="DW142" s="228"/>
      <c r="DX142" s="228"/>
      <c r="DY142" s="228"/>
      <c r="DZ142" s="228"/>
      <c r="EA142" s="228"/>
      <c r="EB142" s="228"/>
      <c r="EC142" s="228"/>
      <c r="ED142" s="228"/>
      <c r="EE142" s="228"/>
      <c r="EF142" s="228"/>
      <c r="EG142" s="228"/>
      <c r="EH142" s="228"/>
      <c r="EI142" s="228"/>
      <c r="EJ142" s="228"/>
      <c r="EK142" s="228"/>
      <c r="EL142" s="228"/>
      <c r="EM142" s="228"/>
      <c r="EN142" s="228"/>
      <c r="EO142" s="228"/>
      <c r="EP142" s="228"/>
      <c r="EQ142" s="228"/>
      <c r="ER142" s="228"/>
      <c r="ES142" s="228"/>
      <c r="ET142" s="228"/>
      <c r="EU142" s="228"/>
      <c r="EV142" s="228"/>
      <c r="EW142" s="228"/>
      <c r="EX142" s="228"/>
      <c r="EY142" s="228"/>
      <c r="EZ142" s="228"/>
      <c r="FA142" s="228"/>
      <c r="FB142" s="228"/>
      <c r="FC142" s="228"/>
      <c r="FD142" s="228"/>
      <c r="FE142" s="228"/>
      <c r="FF142" s="228"/>
      <c r="FG142" s="228"/>
      <c r="FH142" s="228"/>
      <c r="FI142" s="228"/>
      <c r="FJ142" s="228"/>
      <c r="FK142" s="228"/>
      <c r="FL142" s="228"/>
      <c r="FM142" s="228"/>
    </row>
    <row r="143" spans="1:169" ht="4.5" customHeight="1">
      <c r="A143" s="224"/>
      <c r="B143" s="1085"/>
      <c r="C143" s="1086"/>
      <c r="D143" s="1087"/>
      <c r="E143" s="1114"/>
      <c r="F143" s="1115"/>
      <c r="G143" s="1209" t="s">
        <v>223</v>
      </c>
      <c r="H143" s="1210"/>
      <c r="I143" s="1210"/>
      <c r="J143" s="1210"/>
      <c r="K143" s="1210"/>
      <c r="L143" s="1210"/>
      <c r="M143" s="1211"/>
      <c r="N143" s="1097"/>
      <c r="O143" s="1096"/>
      <c r="P143" s="1097"/>
      <c r="Q143" s="1096"/>
      <c r="R143" s="1097"/>
      <c r="S143" s="1096"/>
      <c r="T143" s="1097"/>
      <c r="U143" s="1096"/>
      <c r="V143" s="1097"/>
      <c r="W143" s="1096"/>
      <c r="X143" s="1097"/>
      <c r="Y143" s="1096"/>
      <c r="Z143" s="1097"/>
      <c r="AA143" s="1096"/>
      <c r="AB143" s="1097"/>
      <c r="AC143" s="1096"/>
      <c r="AD143" s="1097"/>
      <c r="AE143" s="1096"/>
      <c r="AF143" s="1097"/>
      <c r="AG143" s="1096"/>
      <c r="AH143" s="1097"/>
      <c r="AI143" s="1096"/>
      <c r="AJ143" s="1172"/>
      <c r="AK143" s="1175" t="s">
        <v>295</v>
      </c>
      <c r="AL143" s="1176"/>
      <c r="AM143" s="1176"/>
      <c r="AN143" s="1176"/>
      <c r="AO143" s="1177"/>
      <c r="AP143" s="1102">
        <f>控除!$U$64</f>
        <v>0</v>
      </c>
      <c r="AQ143" s="1103"/>
      <c r="AR143" s="1103"/>
      <c r="AS143" s="1103"/>
      <c r="AT143" s="1103"/>
      <c r="AU143" s="1103"/>
      <c r="AV143" s="1103"/>
      <c r="AW143" s="1106" t="s">
        <v>529</v>
      </c>
      <c r="AX143" s="1107"/>
      <c r="BA143" s="1623"/>
      <c r="BB143" s="1624"/>
      <c r="BC143" s="1625"/>
      <c r="BD143" s="1686" t="s">
        <v>298</v>
      </c>
      <c r="BE143" s="1687"/>
      <c r="BF143" s="1688"/>
      <c r="BG143" s="1688"/>
      <c r="BH143" s="1688"/>
      <c r="BI143" s="1688"/>
      <c r="BJ143" s="1688"/>
      <c r="BK143" s="1688"/>
      <c r="BL143" s="1688"/>
      <c r="BM143" s="1688"/>
      <c r="BN143" s="1688"/>
      <c r="BO143" s="1688"/>
      <c r="BP143" s="1689"/>
      <c r="BQ143" s="1359" t="s">
        <v>492</v>
      </c>
      <c r="BR143" s="1360"/>
      <c r="BS143" s="1361"/>
      <c r="BT143" s="1356">
        <f>控除!$S$28</f>
        <v>0</v>
      </c>
      <c r="BU143" s="1357"/>
      <c r="BV143" s="1357"/>
      <c r="BW143" s="1357"/>
      <c r="BX143" s="1357"/>
      <c r="BY143" s="1357"/>
      <c r="BZ143" s="1357"/>
      <c r="CA143" s="1357"/>
      <c r="CB143" s="1357"/>
      <c r="CC143" s="1357"/>
      <c r="CD143" s="1357"/>
      <c r="CE143" s="1355"/>
      <c r="CG143" s="228"/>
      <c r="CH143" s="228"/>
      <c r="CI143" s="228"/>
      <c r="CJ143" s="228"/>
      <c r="CK143" s="228"/>
      <c r="CL143" s="228"/>
      <c r="CM143" s="228"/>
      <c r="CN143" s="228"/>
      <c r="CO143" s="228"/>
      <c r="CP143" s="228"/>
      <c r="CQ143" s="228"/>
      <c r="CR143" s="228"/>
      <c r="CS143" s="228"/>
      <c r="CT143" s="228"/>
      <c r="CU143" s="228"/>
      <c r="CV143" s="228"/>
      <c r="CW143" s="228"/>
      <c r="CX143" s="228"/>
      <c r="CY143" s="228"/>
      <c r="CZ143" s="228"/>
      <c r="DA143" s="228"/>
      <c r="DB143" s="228"/>
      <c r="DC143" s="228"/>
      <c r="DD143" s="228"/>
      <c r="DE143" s="228"/>
      <c r="DF143" s="228"/>
      <c r="DG143" s="228"/>
      <c r="DH143" s="228"/>
      <c r="DI143" s="228"/>
      <c r="DJ143" s="228"/>
      <c r="DK143" s="228"/>
      <c r="DL143" s="228"/>
      <c r="DM143" s="228"/>
      <c r="DN143" s="228"/>
      <c r="DO143" s="228"/>
      <c r="DP143" s="228"/>
      <c r="DQ143" s="228"/>
      <c r="DR143" s="228"/>
      <c r="DS143" s="228"/>
      <c r="DT143" s="228"/>
      <c r="DU143" s="228"/>
      <c r="DV143" s="228"/>
      <c r="DW143" s="228"/>
      <c r="DX143" s="228"/>
      <c r="DY143" s="228"/>
      <c r="DZ143" s="228"/>
      <c r="EA143" s="228"/>
      <c r="EB143" s="228"/>
      <c r="EC143" s="228"/>
      <c r="ED143" s="228"/>
      <c r="EE143" s="228"/>
      <c r="EF143" s="228"/>
      <c r="EG143" s="228"/>
      <c r="EH143" s="228"/>
      <c r="EI143" s="228"/>
      <c r="EJ143" s="228"/>
      <c r="EK143" s="228"/>
      <c r="EL143" s="228"/>
      <c r="EM143" s="228"/>
      <c r="EN143" s="228"/>
      <c r="EO143" s="228"/>
      <c r="EP143" s="228"/>
      <c r="EQ143" s="228"/>
      <c r="ER143" s="228"/>
      <c r="ES143" s="228"/>
      <c r="ET143" s="228"/>
      <c r="EU143" s="228"/>
      <c r="EV143" s="228"/>
      <c r="EW143" s="228"/>
      <c r="EX143" s="228"/>
      <c r="EY143" s="228"/>
      <c r="EZ143" s="228"/>
      <c r="FA143" s="228"/>
      <c r="FB143" s="228"/>
      <c r="FC143" s="228"/>
      <c r="FD143" s="228"/>
      <c r="FE143" s="228"/>
      <c r="FF143" s="228"/>
      <c r="FG143" s="228"/>
      <c r="FH143" s="228"/>
      <c r="FI143" s="228"/>
      <c r="FJ143" s="228"/>
      <c r="FK143" s="228"/>
      <c r="FL143" s="228"/>
      <c r="FM143" s="228"/>
    </row>
    <row r="144" spans="1:169" ht="4.5" customHeight="1">
      <c r="A144" s="224"/>
      <c r="B144" s="1085"/>
      <c r="C144" s="1086"/>
      <c r="D144" s="1087"/>
      <c r="E144" s="1114"/>
      <c r="F144" s="1115"/>
      <c r="G144" s="1210"/>
      <c r="H144" s="1210"/>
      <c r="I144" s="1210"/>
      <c r="J144" s="1210"/>
      <c r="K144" s="1210"/>
      <c r="L144" s="1210"/>
      <c r="M144" s="1212"/>
      <c r="N144" s="1099"/>
      <c r="O144" s="1098"/>
      <c r="P144" s="1099"/>
      <c r="Q144" s="1098"/>
      <c r="R144" s="1099"/>
      <c r="S144" s="1098"/>
      <c r="T144" s="1099"/>
      <c r="U144" s="1098"/>
      <c r="V144" s="1099"/>
      <c r="W144" s="1098"/>
      <c r="X144" s="1099"/>
      <c r="Y144" s="1098"/>
      <c r="Z144" s="1099"/>
      <c r="AA144" s="1098"/>
      <c r="AB144" s="1099"/>
      <c r="AC144" s="1098"/>
      <c r="AD144" s="1099"/>
      <c r="AE144" s="1098"/>
      <c r="AF144" s="1099"/>
      <c r="AG144" s="1098"/>
      <c r="AH144" s="1099"/>
      <c r="AI144" s="1098"/>
      <c r="AJ144" s="1173"/>
      <c r="AK144" s="1178"/>
      <c r="AL144" s="1179"/>
      <c r="AM144" s="1179"/>
      <c r="AN144" s="1179"/>
      <c r="AO144" s="1180"/>
      <c r="AP144" s="1104"/>
      <c r="AQ144" s="1104"/>
      <c r="AR144" s="1104"/>
      <c r="AS144" s="1104"/>
      <c r="AT144" s="1104"/>
      <c r="AU144" s="1104"/>
      <c r="AV144" s="1104"/>
      <c r="AW144" s="1108"/>
      <c r="AX144" s="1109"/>
      <c r="BA144" s="1623"/>
      <c r="BB144" s="1624"/>
      <c r="BC144" s="1625"/>
      <c r="BD144" s="1686"/>
      <c r="BE144" s="1687"/>
      <c r="BF144" s="1688"/>
      <c r="BG144" s="1688"/>
      <c r="BH144" s="1688"/>
      <c r="BI144" s="1688"/>
      <c r="BJ144" s="1688"/>
      <c r="BK144" s="1688"/>
      <c r="BL144" s="1688"/>
      <c r="BM144" s="1688"/>
      <c r="BN144" s="1688"/>
      <c r="BO144" s="1688"/>
      <c r="BP144" s="1689"/>
      <c r="BQ144" s="1359"/>
      <c r="BR144" s="1360"/>
      <c r="BS144" s="1361"/>
      <c r="BT144" s="1358"/>
      <c r="BU144" s="1357"/>
      <c r="BV144" s="1357"/>
      <c r="BW144" s="1357"/>
      <c r="BX144" s="1357"/>
      <c r="BY144" s="1357"/>
      <c r="BZ144" s="1357"/>
      <c r="CA144" s="1357"/>
      <c r="CB144" s="1357"/>
      <c r="CC144" s="1357"/>
      <c r="CD144" s="1357"/>
      <c r="CE144" s="1355"/>
      <c r="CG144" s="228"/>
      <c r="CH144" s="228"/>
      <c r="CI144" s="228"/>
      <c r="CJ144" s="228"/>
      <c r="CK144" s="228"/>
      <c r="CL144" s="228"/>
      <c r="CM144" s="228"/>
      <c r="CN144" s="228"/>
      <c r="CO144" s="228"/>
      <c r="CP144" s="228"/>
      <c r="CQ144" s="228"/>
      <c r="CR144" s="228"/>
      <c r="CS144" s="228"/>
      <c r="CT144" s="228"/>
      <c r="CU144" s="228"/>
      <c r="CV144" s="228"/>
      <c r="CW144" s="228"/>
      <c r="CX144" s="228"/>
      <c r="CY144" s="228"/>
      <c r="CZ144" s="228"/>
      <c r="DA144" s="228"/>
      <c r="DB144" s="228"/>
      <c r="DC144" s="228"/>
      <c r="DD144" s="228"/>
      <c r="DE144" s="228"/>
      <c r="DF144" s="228"/>
      <c r="DG144" s="228"/>
      <c r="DH144" s="228"/>
      <c r="DI144" s="228"/>
      <c r="DJ144" s="228"/>
      <c r="DK144" s="228"/>
      <c r="DL144" s="228"/>
      <c r="DM144" s="228"/>
      <c r="DN144" s="228"/>
      <c r="DO144" s="228"/>
      <c r="DP144" s="228"/>
      <c r="DQ144" s="228"/>
      <c r="DR144" s="228"/>
      <c r="DS144" s="228"/>
      <c r="DT144" s="228"/>
      <c r="DU144" s="228"/>
      <c r="DV144" s="228"/>
      <c r="DW144" s="228"/>
      <c r="DX144" s="228"/>
      <c r="DY144" s="228"/>
      <c r="DZ144" s="228"/>
      <c r="EA144" s="228"/>
      <c r="EB144" s="228"/>
      <c r="EC144" s="228"/>
      <c r="ED144" s="228"/>
      <c r="EE144" s="228"/>
      <c r="EF144" s="228"/>
      <c r="EG144" s="228"/>
      <c r="EH144" s="228"/>
      <c r="EI144" s="228"/>
      <c r="EJ144" s="228"/>
      <c r="EK144" s="228"/>
      <c r="EL144" s="228"/>
      <c r="EM144" s="228"/>
      <c r="EN144" s="228"/>
      <c r="EO144" s="228"/>
      <c r="EP144" s="228"/>
      <c r="EQ144" s="228"/>
      <c r="ER144" s="228"/>
      <c r="ES144" s="228"/>
      <c r="ET144" s="228"/>
      <c r="EU144" s="228"/>
      <c r="EV144" s="228"/>
      <c r="EW144" s="228"/>
      <c r="EX144" s="228"/>
      <c r="EY144" s="228"/>
      <c r="EZ144" s="228"/>
      <c r="FA144" s="228"/>
      <c r="FB144" s="228"/>
      <c r="FC144" s="228"/>
      <c r="FD144" s="228"/>
      <c r="FE144" s="228"/>
      <c r="FF144" s="228"/>
      <c r="FG144" s="228"/>
      <c r="FH144" s="228"/>
      <c r="FI144" s="228"/>
      <c r="FJ144" s="228"/>
      <c r="FK144" s="228"/>
      <c r="FL144" s="228"/>
      <c r="FM144" s="228"/>
    </row>
    <row r="145" spans="1:83" ht="4.5" customHeight="1">
      <c r="A145" s="224"/>
      <c r="B145" s="1085"/>
      <c r="C145" s="1086"/>
      <c r="D145" s="1087"/>
      <c r="E145" s="1116"/>
      <c r="F145" s="1117"/>
      <c r="G145" s="1210"/>
      <c r="H145" s="1210"/>
      <c r="I145" s="1210"/>
      <c r="J145" s="1210"/>
      <c r="K145" s="1210"/>
      <c r="L145" s="1210"/>
      <c r="M145" s="1213"/>
      <c r="N145" s="1101"/>
      <c r="O145" s="1100"/>
      <c r="P145" s="1101"/>
      <c r="Q145" s="1100"/>
      <c r="R145" s="1101"/>
      <c r="S145" s="1100"/>
      <c r="T145" s="1101"/>
      <c r="U145" s="1100"/>
      <c r="V145" s="1101"/>
      <c r="W145" s="1100"/>
      <c r="X145" s="1101"/>
      <c r="Y145" s="1100"/>
      <c r="Z145" s="1101"/>
      <c r="AA145" s="1100"/>
      <c r="AB145" s="1101"/>
      <c r="AC145" s="1100"/>
      <c r="AD145" s="1101"/>
      <c r="AE145" s="1100"/>
      <c r="AF145" s="1101"/>
      <c r="AG145" s="1100"/>
      <c r="AH145" s="1101"/>
      <c r="AI145" s="1100"/>
      <c r="AJ145" s="1174"/>
      <c r="AK145" s="1181"/>
      <c r="AL145" s="1182"/>
      <c r="AM145" s="1182"/>
      <c r="AN145" s="1182"/>
      <c r="AO145" s="1183"/>
      <c r="AP145" s="1105"/>
      <c r="AQ145" s="1105"/>
      <c r="AR145" s="1105"/>
      <c r="AS145" s="1105"/>
      <c r="AT145" s="1105"/>
      <c r="AU145" s="1105"/>
      <c r="AV145" s="1105"/>
      <c r="AW145" s="1110"/>
      <c r="AX145" s="1111"/>
      <c r="BA145" s="1623"/>
      <c r="BB145" s="1624"/>
      <c r="BC145" s="1625"/>
      <c r="BD145" s="1686"/>
      <c r="BE145" s="1687"/>
      <c r="BF145" s="1688"/>
      <c r="BG145" s="1688"/>
      <c r="BH145" s="1688"/>
      <c r="BI145" s="1688"/>
      <c r="BJ145" s="1688"/>
      <c r="BK145" s="1688"/>
      <c r="BL145" s="1688"/>
      <c r="BM145" s="1688"/>
      <c r="BN145" s="1688"/>
      <c r="BO145" s="1688"/>
      <c r="BP145" s="1689"/>
      <c r="BQ145" s="1359"/>
      <c r="BR145" s="1360"/>
      <c r="BS145" s="1361"/>
      <c r="BT145" s="1358"/>
      <c r="BU145" s="1357"/>
      <c r="BV145" s="1357"/>
      <c r="BW145" s="1357"/>
      <c r="BX145" s="1357"/>
      <c r="BY145" s="1357"/>
      <c r="BZ145" s="1357"/>
      <c r="CA145" s="1357"/>
      <c r="CB145" s="1357"/>
      <c r="CC145" s="1357"/>
      <c r="CD145" s="1357"/>
      <c r="CE145" s="1355"/>
    </row>
    <row r="146" spans="1:83" ht="4.5" customHeight="1">
      <c r="A146" s="224"/>
      <c r="B146" s="1085"/>
      <c r="C146" s="1086"/>
      <c r="D146" s="1087"/>
      <c r="E146" s="1112">
        <v>5</v>
      </c>
      <c r="F146" s="1113"/>
      <c r="G146" s="1118" t="s">
        <v>284</v>
      </c>
      <c r="H146" s="1119"/>
      <c r="I146" s="1120"/>
      <c r="J146" s="1127" t="str">
        <f>控除!$A$65&amp;""</f>
        <v/>
      </c>
      <c r="K146" s="1128"/>
      <c r="L146" s="1128"/>
      <c r="M146" s="1128"/>
      <c r="N146" s="1128"/>
      <c r="O146" s="1128"/>
      <c r="P146" s="1128"/>
      <c r="Q146" s="1128"/>
      <c r="R146" s="1128"/>
      <c r="S146" s="1128"/>
      <c r="T146" s="1128"/>
      <c r="U146" s="1129"/>
      <c r="V146" s="1136" t="s">
        <v>224</v>
      </c>
      <c r="W146" s="1137"/>
      <c r="X146" s="1138"/>
      <c r="Y146" s="1145" t="str">
        <f>IFERROR(控除!$AG$65,"")</f>
        <v/>
      </c>
      <c r="Z146" s="1146"/>
      <c r="AA146" s="1146"/>
      <c r="AB146" s="1146"/>
      <c r="AC146" s="1146"/>
      <c r="AD146" s="1146"/>
      <c r="AE146" s="1147"/>
      <c r="AF146" s="1154" t="s">
        <v>530</v>
      </c>
      <c r="AG146" s="1155"/>
      <c r="AH146" s="1155"/>
      <c r="AI146" s="1155"/>
      <c r="AJ146" s="1156"/>
      <c r="AK146" s="1163" t="str">
        <f>控除!$Q$65&amp;""</f>
        <v/>
      </c>
      <c r="AL146" s="1164"/>
      <c r="AM146" s="1164"/>
      <c r="AN146" s="1164"/>
      <c r="AO146" s="1165"/>
      <c r="AP146" s="1214" t="s">
        <v>531</v>
      </c>
      <c r="AQ146" s="1215"/>
      <c r="AR146" s="1215"/>
      <c r="AS146" s="1216"/>
      <c r="AT146" s="1223" t="str">
        <f>控除!$S$65&amp;""</f>
        <v/>
      </c>
      <c r="AU146" s="1223"/>
      <c r="AV146" s="1223"/>
      <c r="AW146" s="1223"/>
      <c r="AX146" s="1224"/>
      <c r="BA146" s="1623"/>
      <c r="BB146" s="1624"/>
      <c r="BC146" s="1625"/>
      <c r="BD146" s="1686"/>
      <c r="BE146" s="1687"/>
      <c r="BF146" s="1688"/>
      <c r="BG146" s="1688"/>
      <c r="BH146" s="1688"/>
      <c r="BI146" s="1688"/>
      <c r="BJ146" s="1688"/>
      <c r="BK146" s="1688"/>
      <c r="BL146" s="1688"/>
      <c r="BM146" s="1688"/>
      <c r="BN146" s="1688"/>
      <c r="BO146" s="1688"/>
      <c r="BP146" s="1689"/>
      <c r="BQ146" s="1359"/>
      <c r="BR146" s="1360"/>
      <c r="BS146" s="1361"/>
      <c r="BT146" s="1358"/>
      <c r="BU146" s="1357"/>
      <c r="BV146" s="1357"/>
      <c r="BW146" s="1357"/>
      <c r="BX146" s="1357"/>
      <c r="BY146" s="1357"/>
      <c r="BZ146" s="1357"/>
      <c r="CA146" s="1357"/>
      <c r="CB146" s="1357"/>
      <c r="CC146" s="1357"/>
      <c r="CD146" s="1357"/>
      <c r="CE146" s="1355"/>
    </row>
    <row r="147" spans="1:83" ht="4.5" customHeight="1">
      <c r="A147" s="224"/>
      <c r="B147" s="1085"/>
      <c r="C147" s="1086"/>
      <c r="D147" s="1087"/>
      <c r="E147" s="1114"/>
      <c r="F147" s="1115"/>
      <c r="G147" s="1121"/>
      <c r="H147" s="1122"/>
      <c r="I147" s="1123"/>
      <c r="J147" s="1130"/>
      <c r="K147" s="1131"/>
      <c r="L147" s="1131"/>
      <c r="M147" s="1131"/>
      <c r="N147" s="1131"/>
      <c r="O147" s="1131"/>
      <c r="P147" s="1131"/>
      <c r="Q147" s="1131"/>
      <c r="R147" s="1131"/>
      <c r="S147" s="1131"/>
      <c r="T147" s="1131"/>
      <c r="U147" s="1132"/>
      <c r="V147" s="1139"/>
      <c r="W147" s="1140"/>
      <c r="X147" s="1141"/>
      <c r="Y147" s="1148"/>
      <c r="Z147" s="1149"/>
      <c r="AA147" s="1149"/>
      <c r="AB147" s="1149"/>
      <c r="AC147" s="1149"/>
      <c r="AD147" s="1149"/>
      <c r="AE147" s="1150"/>
      <c r="AF147" s="1157"/>
      <c r="AG147" s="1158"/>
      <c r="AH147" s="1158"/>
      <c r="AI147" s="1158"/>
      <c r="AJ147" s="1159"/>
      <c r="AK147" s="1166"/>
      <c r="AL147" s="1167"/>
      <c r="AM147" s="1167"/>
      <c r="AN147" s="1167"/>
      <c r="AO147" s="1168"/>
      <c r="AP147" s="1217"/>
      <c r="AQ147" s="1218"/>
      <c r="AR147" s="1218"/>
      <c r="AS147" s="1219"/>
      <c r="AT147" s="1225"/>
      <c r="AU147" s="1225"/>
      <c r="AV147" s="1225"/>
      <c r="AW147" s="1225"/>
      <c r="AX147" s="1226"/>
      <c r="BA147" s="1623"/>
      <c r="BB147" s="1624"/>
      <c r="BC147" s="1625"/>
      <c r="BD147" s="1719" t="s">
        <v>493</v>
      </c>
      <c r="BE147" s="1720"/>
      <c r="BF147" s="1720"/>
      <c r="BG147" s="1720"/>
      <c r="BH147" s="1720"/>
      <c r="BI147" s="1720"/>
      <c r="BJ147" s="1720"/>
      <c r="BK147" s="1720"/>
      <c r="BL147" s="1720"/>
      <c r="BM147" s="1720"/>
      <c r="BN147" s="1720"/>
      <c r="BO147" s="1720"/>
      <c r="BP147" s="1720"/>
      <c r="BQ147" s="1708" t="s">
        <v>494</v>
      </c>
      <c r="BR147" s="1709"/>
      <c r="BS147" s="1710"/>
      <c r="BT147" s="1356">
        <f>控除!$E$32+控除!$E$36</f>
        <v>0</v>
      </c>
      <c r="BU147" s="1357"/>
      <c r="BV147" s="1357"/>
      <c r="BW147" s="1357"/>
      <c r="BX147" s="1357"/>
      <c r="BY147" s="1357"/>
      <c r="BZ147" s="1357"/>
      <c r="CA147" s="1357"/>
      <c r="CB147" s="1357"/>
      <c r="CC147" s="1357"/>
      <c r="CD147" s="1357"/>
      <c r="CE147" s="1355"/>
    </row>
    <row r="148" spans="1:83" ht="4.5" customHeight="1">
      <c r="A148" s="224"/>
      <c r="B148" s="1085"/>
      <c r="C148" s="1086"/>
      <c r="D148" s="1087"/>
      <c r="E148" s="1114"/>
      <c r="F148" s="1115"/>
      <c r="G148" s="1121"/>
      <c r="H148" s="1122"/>
      <c r="I148" s="1123"/>
      <c r="J148" s="1130"/>
      <c r="K148" s="1131"/>
      <c r="L148" s="1131"/>
      <c r="M148" s="1131"/>
      <c r="N148" s="1131"/>
      <c r="O148" s="1131"/>
      <c r="P148" s="1131"/>
      <c r="Q148" s="1131"/>
      <c r="R148" s="1131"/>
      <c r="S148" s="1131"/>
      <c r="T148" s="1131"/>
      <c r="U148" s="1132"/>
      <c r="V148" s="1139"/>
      <c r="W148" s="1140"/>
      <c r="X148" s="1141"/>
      <c r="Y148" s="1148"/>
      <c r="Z148" s="1149"/>
      <c r="AA148" s="1149"/>
      <c r="AB148" s="1149"/>
      <c r="AC148" s="1149"/>
      <c r="AD148" s="1149"/>
      <c r="AE148" s="1150"/>
      <c r="AF148" s="1157"/>
      <c r="AG148" s="1158"/>
      <c r="AH148" s="1158"/>
      <c r="AI148" s="1158"/>
      <c r="AJ148" s="1159"/>
      <c r="AK148" s="1166"/>
      <c r="AL148" s="1167"/>
      <c r="AM148" s="1167"/>
      <c r="AN148" s="1167"/>
      <c r="AO148" s="1168"/>
      <c r="AP148" s="1217"/>
      <c r="AQ148" s="1218"/>
      <c r="AR148" s="1218"/>
      <c r="AS148" s="1219"/>
      <c r="AT148" s="1225"/>
      <c r="AU148" s="1225"/>
      <c r="AV148" s="1225"/>
      <c r="AW148" s="1225"/>
      <c r="AX148" s="1226"/>
      <c r="BA148" s="1623"/>
      <c r="BB148" s="1624"/>
      <c r="BC148" s="1625"/>
      <c r="BD148" s="1719"/>
      <c r="BE148" s="1720"/>
      <c r="BF148" s="1720"/>
      <c r="BG148" s="1720"/>
      <c r="BH148" s="1720"/>
      <c r="BI148" s="1720"/>
      <c r="BJ148" s="1720"/>
      <c r="BK148" s="1720"/>
      <c r="BL148" s="1720"/>
      <c r="BM148" s="1720"/>
      <c r="BN148" s="1720"/>
      <c r="BO148" s="1720"/>
      <c r="BP148" s="1720"/>
      <c r="BQ148" s="1711"/>
      <c r="BR148" s="1712"/>
      <c r="BS148" s="1713"/>
      <c r="BT148" s="1358"/>
      <c r="BU148" s="1357"/>
      <c r="BV148" s="1357"/>
      <c r="BW148" s="1357"/>
      <c r="BX148" s="1357"/>
      <c r="BY148" s="1357"/>
      <c r="BZ148" s="1357"/>
      <c r="CA148" s="1357"/>
      <c r="CB148" s="1357"/>
      <c r="CC148" s="1357"/>
      <c r="CD148" s="1357"/>
      <c r="CE148" s="1355"/>
    </row>
    <row r="149" spans="1:83" ht="4.5" customHeight="1">
      <c r="A149" s="224"/>
      <c r="B149" s="1085"/>
      <c r="C149" s="1086"/>
      <c r="D149" s="1087"/>
      <c r="E149" s="1114"/>
      <c r="F149" s="1115"/>
      <c r="G149" s="1121"/>
      <c r="H149" s="1122"/>
      <c r="I149" s="1123"/>
      <c r="J149" s="1130"/>
      <c r="K149" s="1131"/>
      <c r="L149" s="1131"/>
      <c r="M149" s="1131"/>
      <c r="N149" s="1131"/>
      <c r="O149" s="1131"/>
      <c r="P149" s="1131"/>
      <c r="Q149" s="1131"/>
      <c r="R149" s="1131"/>
      <c r="S149" s="1131"/>
      <c r="T149" s="1131"/>
      <c r="U149" s="1132"/>
      <c r="V149" s="1139"/>
      <c r="W149" s="1140"/>
      <c r="X149" s="1141"/>
      <c r="Y149" s="1148"/>
      <c r="Z149" s="1149"/>
      <c r="AA149" s="1149"/>
      <c r="AB149" s="1149"/>
      <c r="AC149" s="1149"/>
      <c r="AD149" s="1149"/>
      <c r="AE149" s="1150"/>
      <c r="AF149" s="1157"/>
      <c r="AG149" s="1158"/>
      <c r="AH149" s="1158"/>
      <c r="AI149" s="1158"/>
      <c r="AJ149" s="1159"/>
      <c r="AK149" s="1166"/>
      <c r="AL149" s="1167"/>
      <c r="AM149" s="1167"/>
      <c r="AN149" s="1167"/>
      <c r="AO149" s="1168"/>
      <c r="AP149" s="1217"/>
      <c r="AQ149" s="1218"/>
      <c r="AR149" s="1218"/>
      <c r="AS149" s="1219"/>
      <c r="AT149" s="1225"/>
      <c r="AU149" s="1225"/>
      <c r="AV149" s="1225"/>
      <c r="AW149" s="1225"/>
      <c r="AX149" s="1226"/>
      <c r="BA149" s="1623"/>
      <c r="BB149" s="1624"/>
      <c r="BC149" s="1625"/>
      <c r="BD149" s="1719"/>
      <c r="BE149" s="1720"/>
      <c r="BF149" s="1720"/>
      <c r="BG149" s="1720"/>
      <c r="BH149" s="1720"/>
      <c r="BI149" s="1720"/>
      <c r="BJ149" s="1720"/>
      <c r="BK149" s="1720"/>
      <c r="BL149" s="1720"/>
      <c r="BM149" s="1720"/>
      <c r="BN149" s="1720"/>
      <c r="BO149" s="1720"/>
      <c r="BP149" s="1720"/>
      <c r="BQ149" s="1711" t="s">
        <v>495</v>
      </c>
      <c r="BR149" s="1712"/>
      <c r="BS149" s="1713"/>
      <c r="BT149" s="1358"/>
      <c r="BU149" s="1357"/>
      <c r="BV149" s="1357"/>
      <c r="BW149" s="1357"/>
      <c r="BX149" s="1357"/>
      <c r="BY149" s="1357"/>
      <c r="BZ149" s="1357"/>
      <c r="CA149" s="1357"/>
      <c r="CB149" s="1357"/>
      <c r="CC149" s="1357"/>
      <c r="CD149" s="1357"/>
      <c r="CE149" s="1355"/>
    </row>
    <row r="150" spans="1:83" ht="4.5" customHeight="1">
      <c r="A150" s="224"/>
      <c r="B150" s="1085"/>
      <c r="C150" s="1086"/>
      <c r="D150" s="1087"/>
      <c r="E150" s="1114"/>
      <c r="F150" s="1115"/>
      <c r="G150" s="1121"/>
      <c r="H150" s="1122"/>
      <c r="I150" s="1123"/>
      <c r="J150" s="1130"/>
      <c r="K150" s="1131"/>
      <c r="L150" s="1131"/>
      <c r="M150" s="1131"/>
      <c r="N150" s="1131"/>
      <c r="O150" s="1131"/>
      <c r="P150" s="1131"/>
      <c r="Q150" s="1131"/>
      <c r="R150" s="1131"/>
      <c r="S150" s="1131"/>
      <c r="T150" s="1131"/>
      <c r="U150" s="1132"/>
      <c r="V150" s="1139"/>
      <c r="W150" s="1140"/>
      <c r="X150" s="1141"/>
      <c r="Y150" s="1148"/>
      <c r="Z150" s="1149"/>
      <c r="AA150" s="1149"/>
      <c r="AB150" s="1149"/>
      <c r="AC150" s="1149"/>
      <c r="AD150" s="1149"/>
      <c r="AE150" s="1150"/>
      <c r="AF150" s="1157"/>
      <c r="AG150" s="1158"/>
      <c r="AH150" s="1158"/>
      <c r="AI150" s="1158"/>
      <c r="AJ150" s="1159"/>
      <c r="AK150" s="1166"/>
      <c r="AL150" s="1167"/>
      <c r="AM150" s="1167"/>
      <c r="AN150" s="1167"/>
      <c r="AO150" s="1168"/>
      <c r="AP150" s="1217"/>
      <c r="AQ150" s="1218"/>
      <c r="AR150" s="1218"/>
      <c r="AS150" s="1219"/>
      <c r="AT150" s="1225"/>
      <c r="AU150" s="1225"/>
      <c r="AV150" s="1225"/>
      <c r="AW150" s="1225"/>
      <c r="AX150" s="1226"/>
      <c r="BA150" s="1623"/>
      <c r="BB150" s="1624"/>
      <c r="BC150" s="1625"/>
      <c r="BD150" s="1719"/>
      <c r="BE150" s="1720"/>
      <c r="BF150" s="1720"/>
      <c r="BG150" s="1720"/>
      <c r="BH150" s="1720"/>
      <c r="BI150" s="1720"/>
      <c r="BJ150" s="1720"/>
      <c r="BK150" s="1720"/>
      <c r="BL150" s="1720"/>
      <c r="BM150" s="1720"/>
      <c r="BN150" s="1720"/>
      <c r="BO150" s="1720"/>
      <c r="BP150" s="1720"/>
      <c r="BQ150" s="1714"/>
      <c r="BR150" s="1715"/>
      <c r="BS150" s="1716"/>
      <c r="BT150" s="1358"/>
      <c r="BU150" s="1357"/>
      <c r="BV150" s="1357"/>
      <c r="BW150" s="1357"/>
      <c r="BX150" s="1357"/>
      <c r="BY150" s="1357"/>
      <c r="BZ150" s="1357"/>
      <c r="CA150" s="1357"/>
      <c r="CB150" s="1357"/>
      <c r="CC150" s="1357"/>
      <c r="CD150" s="1357"/>
      <c r="CE150" s="1355"/>
    </row>
    <row r="151" spans="1:83" ht="4.5" customHeight="1">
      <c r="A151" s="224"/>
      <c r="B151" s="1085"/>
      <c r="C151" s="1086"/>
      <c r="D151" s="1087"/>
      <c r="E151" s="1114"/>
      <c r="F151" s="1115"/>
      <c r="G151" s="1124"/>
      <c r="H151" s="1125"/>
      <c r="I151" s="1126"/>
      <c r="J151" s="1133"/>
      <c r="K151" s="1134"/>
      <c r="L151" s="1134"/>
      <c r="M151" s="1134"/>
      <c r="N151" s="1134"/>
      <c r="O151" s="1134"/>
      <c r="P151" s="1134"/>
      <c r="Q151" s="1134"/>
      <c r="R151" s="1134"/>
      <c r="S151" s="1134"/>
      <c r="T151" s="1134"/>
      <c r="U151" s="1135"/>
      <c r="V151" s="1142"/>
      <c r="W151" s="1143"/>
      <c r="X151" s="1144"/>
      <c r="Y151" s="1151"/>
      <c r="Z151" s="1152"/>
      <c r="AA151" s="1152"/>
      <c r="AB151" s="1152"/>
      <c r="AC151" s="1152"/>
      <c r="AD151" s="1152"/>
      <c r="AE151" s="1153"/>
      <c r="AF151" s="1160"/>
      <c r="AG151" s="1161"/>
      <c r="AH151" s="1161"/>
      <c r="AI151" s="1161"/>
      <c r="AJ151" s="1162"/>
      <c r="AK151" s="1169"/>
      <c r="AL151" s="1170"/>
      <c r="AM151" s="1170"/>
      <c r="AN151" s="1170"/>
      <c r="AO151" s="1171"/>
      <c r="AP151" s="1220"/>
      <c r="AQ151" s="1221"/>
      <c r="AR151" s="1221"/>
      <c r="AS151" s="1222"/>
      <c r="AT151" s="1227"/>
      <c r="AU151" s="1227"/>
      <c r="AV151" s="1227"/>
      <c r="AW151" s="1227"/>
      <c r="AX151" s="1228"/>
      <c r="BA151" s="1623"/>
      <c r="BB151" s="1624"/>
      <c r="BC151" s="1625"/>
      <c r="BD151" s="1717" t="s">
        <v>299</v>
      </c>
      <c r="BE151" s="1718"/>
      <c r="BF151" s="1718"/>
      <c r="BG151" s="1718"/>
      <c r="BH151" s="1718"/>
      <c r="BI151" s="1718"/>
      <c r="BJ151" s="1718"/>
      <c r="BK151" s="1718"/>
      <c r="BL151" s="1718"/>
      <c r="BM151" s="1718"/>
      <c r="BN151" s="1718"/>
      <c r="BO151" s="1718"/>
      <c r="BP151" s="1718"/>
      <c r="BQ151" s="1708" t="s">
        <v>496</v>
      </c>
      <c r="BR151" s="1709"/>
      <c r="BS151" s="1710"/>
      <c r="BT151" s="1356">
        <f>控除!$I$40+控除!$Q$48</f>
        <v>0</v>
      </c>
      <c r="BU151" s="1357"/>
      <c r="BV151" s="1357"/>
      <c r="BW151" s="1357"/>
      <c r="BX151" s="1357"/>
      <c r="BY151" s="1357"/>
      <c r="BZ151" s="1357"/>
      <c r="CA151" s="1357"/>
      <c r="CB151" s="1357"/>
      <c r="CC151" s="1357"/>
      <c r="CD151" s="1357"/>
      <c r="CE151" s="1355"/>
    </row>
    <row r="152" spans="1:83" ht="4.5" customHeight="1">
      <c r="A152" s="224"/>
      <c r="B152" s="1085"/>
      <c r="C152" s="1086"/>
      <c r="D152" s="1087"/>
      <c r="E152" s="1114"/>
      <c r="F152" s="1115"/>
      <c r="G152" s="1209" t="s">
        <v>223</v>
      </c>
      <c r="H152" s="1210"/>
      <c r="I152" s="1210"/>
      <c r="J152" s="1210"/>
      <c r="K152" s="1210"/>
      <c r="L152" s="1210"/>
      <c r="M152" s="1211"/>
      <c r="N152" s="1097"/>
      <c r="O152" s="1096"/>
      <c r="P152" s="1097"/>
      <c r="Q152" s="1096"/>
      <c r="R152" s="1097"/>
      <c r="S152" s="1096"/>
      <c r="T152" s="1097"/>
      <c r="U152" s="1096"/>
      <c r="V152" s="1097"/>
      <c r="W152" s="1096"/>
      <c r="X152" s="1097"/>
      <c r="Y152" s="1096"/>
      <c r="Z152" s="1097"/>
      <c r="AA152" s="1096"/>
      <c r="AB152" s="1097"/>
      <c r="AC152" s="1096"/>
      <c r="AD152" s="1097"/>
      <c r="AE152" s="1096"/>
      <c r="AF152" s="1097"/>
      <c r="AG152" s="1096"/>
      <c r="AH152" s="1097"/>
      <c r="AI152" s="1096"/>
      <c r="AJ152" s="1172"/>
      <c r="AK152" s="1175" t="s">
        <v>295</v>
      </c>
      <c r="AL152" s="1176"/>
      <c r="AM152" s="1176"/>
      <c r="AN152" s="1176"/>
      <c r="AO152" s="1177"/>
      <c r="AP152" s="1102">
        <f>控除!$U$65</f>
        <v>0</v>
      </c>
      <c r="AQ152" s="1103"/>
      <c r="AR152" s="1103"/>
      <c r="AS152" s="1103"/>
      <c r="AT152" s="1103"/>
      <c r="AU152" s="1103"/>
      <c r="AV152" s="1103"/>
      <c r="AW152" s="1106" t="s">
        <v>529</v>
      </c>
      <c r="AX152" s="1107"/>
      <c r="BA152" s="1623"/>
      <c r="BB152" s="1624"/>
      <c r="BC152" s="1625"/>
      <c r="BD152" s="1717"/>
      <c r="BE152" s="1718"/>
      <c r="BF152" s="1718"/>
      <c r="BG152" s="1718"/>
      <c r="BH152" s="1718"/>
      <c r="BI152" s="1718"/>
      <c r="BJ152" s="1718"/>
      <c r="BK152" s="1718"/>
      <c r="BL152" s="1718"/>
      <c r="BM152" s="1718"/>
      <c r="BN152" s="1718"/>
      <c r="BO152" s="1718"/>
      <c r="BP152" s="1718"/>
      <c r="BQ152" s="1711"/>
      <c r="BR152" s="1712"/>
      <c r="BS152" s="1713"/>
      <c r="BT152" s="1358"/>
      <c r="BU152" s="1357"/>
      <c r="BV152" s="1357"/>
      <c r="BW152" s="1357"/>
      <c r="BX152" s="1357"/>
      <c r="BY152" s="1357"/>
      <c r="BZ152" s="1357"/>
      <c r="CA152" s="1357"/>
      <c r="CB152" s="1357"/>
      <c r="CC152" s="1357"/>
      <c r="CD152" s="1357"/>
      <c r="CE152" s="1355"/>
    </row>
    <row r="153" spans="1:83" ht="4.5" customHeight="1">
      <c r="A153" s="224"/>
      <c r="B153" s="1085"/>
      <c r="C153" s="1086"/>
      <c r="D153" s="1087"/>
      <c r="E153" s="1114"/>
      <c r="F153" s="1115"/>
      <c r="G153" s="1210"/>
      <c r="H153" s="1210"/>
      <c r="I153" s="1210"/>
      <c r="J153" s="1210"/>
      <c r="K153" s="1210"/>
      <c r="L153" s="1210"/>
      <c r="M153" s="1212"/>
      <c r="N153" s="1099"/>
      <c r="O153" s="1098"/>
      <c r="P153" s="1099"/>
      <c r="Q153" s="1098"/>
      <c r="R153" s="1099"/>
      <c r="S153" s="1098"/>
      <c r="T153" s="1099"/>
      <c r="U153" s="1098"/>
      <c r="V153" s="1099"/>
      <c r="W153" s="1098"/>
      <c r="X153" s="1099"/>
      <c r="Y153" s="1098"/>
      <c r="Z153" s="1099"/>
      <c r="AA153" s="1098"/>
      <c r="AB153" s="1099"/>
      <c r="AC153" s="1098"/>
      <c r="AD153" s="1099"/>
      <c r="AE153" s="1098"/>
      <c r="AF153" s="1099"/>
      <c r="AG153" s="1098"/>
      <c r="AH153" s="1099"/>
      <c r="AI153" s="1098"/>
      <c r="AJ153" s="1173"/>
      <c r="AK153" s="1178"/>
      <c r="AL153" s="1179"/>
      <c r="AM153" s="1179"/>
      <c r="AN153" s="1179"/>
      <c r="AO153" s="1180"/>
      <c r="AP153" s="1104"/>
      <c r="AQ153" s="1104"/>
      <c r="AR153" s="1104"/>
      <c r="AS153" s="1104"/>
      <c r="AT153" s="1104"/>
      <c r="AU153" s="1104"/>
      <c r="AV153" s="1104"/>
      <c r="AW153" s="1108"/>
      <c r="AX153" s="1109"/>
      <c r="BA153" s="1623"/>
      <c r="BB153" s="1624"/>
      <c r="BC153" s="1625"/>
      <c r="BD153" s="1717"/>
      <c r="BE153" s="1718"/>
      <c r="BF153" s="1718"/>
      <c r="BG153" s="1718"/>
      <c r="BH153" s="1718"/>
      <c r="BI153" s="1718"/>
      <c r="BJ153" s="1718"/>
      <c r="BK153" s="1718"/>
      <c r="BL153" s="1718"/>
      <c r="BM153" s="1718"/>
      <c r="BN153" s="1718"/>
      <c r="BO153" s="1718"/>
      <c r="BP153" s="1718"/>
      <c r="BQ153" s="1711" t="s">
        <v>497</v>
      </c>
      <c r="BR153" s="1712"/>
      <c r="BS153" s="1713"/>
      <c r="BT153" s="1358"/>
      <c r="BU153" s="1357"/>
      <c r="BV153" s="1357"/>
      <c r="BW153" s="1357"/>
      <c r="BX153" s="1357"/>
      <c r="BY153" s="1357"/>
      <c r="BZ153" s="1357"/>
      <c r="CA153" s="1357"/>
      <c r="CB153" s="1357"/>
      <c r="CC153" s="1357"/>
      <c r="CD153" s="1357"/>
      <c r="CE153" s="1355"/>
    </row>
    <row r="154" spans="1:83" ht="4.5" customHeight="1">
      <c r="A154" s="224"/>
      <c r="B154" s="1085"/>
      <c r="C154" s="1086"/>
      <c r="D154" s="1087"/>
      <c r="E154" s="1116"/>
      <c r="F154" s="1117"/>
      <c r="G154" s="1210"/>
      <c r="H154" s="1210"/>
      <c r="I154" s="1210"/>
      <c r="J154" s="1210"/>
      <c r="K154" s="1210"/>
      <c r="L154" s="1210"/>
      <c r="M154" s="1213"/>
      <c r="N154" s="1101"/>
      <c r="O154" s="1100"/>
      <c r="P154" s="1101"/>
      <c r="Q154" s="1100"/>
      <c r="R154" s="1101"/>
      <c r="S154" s="1100"/>
      <c r="T154" s="1101"/>
      <c r="U154" s="1100"/>
      <c r="V154" s="1101"/>
      <c r="W154" s="1100"/>
      <c r="X154" s="1101"/>
      <c r="Y154" s="1100"/>
      <c r="Z154" s="1101"/>
      <c r="AA154" s="1100"/>
      <c r="AB154" s="1101"/>
      <c r="AC154" s="1100"/>
      <c r="AD154" s="1101"/>
      <c r="AE154" s="1100"/>
      <c r="AF154" s="1101"/>
      <c r="AG154" s="1100"/>
      <c r="AH154" s="1101"/>
      <c r="AI154" s="1100"/>
      <c r="AJ154" s="1174"/>
      <c r="AK154" s="1181"/>
      <c r="AL154" s="1182"/>
      <c r="AM154" s="1182"/>
      <c r="AN154" s="1182"/>
      <c r="AO154" s="1183"/>
      <c r="AP154" s="1105"/>
      <c r="AQ154" s="1105"/>
      <c r="AR154" s="1105"/>
      <c r="AS154" s="1105"/>
      <c r="AT154" s="1105"/>
      <c r="AU154" s="1105"/>
      <c r="AV154" s="1105"/>
      <c r="AW154" s="1110"/>
      <c r="AX154" s="1111"/>
      <c r="BA154" s="1623"/>
      <c r="BB154" s="1624"/>
      <c r="BC154" s="1625"/>
      <c r="BD154" s="1717"/>
      <c r="BE154" s="1718"/>
      <c r="BF154" s="1718"/>
      <c r="BG154" s="1718"/>
      <c r="BH154" s="1718"/>
      <c r="BI154" s="1718"/>
      <c r="BJ154" s="1718"/>
      <c r="BK154" s="1718"/>
      <c r="BL154" s="1718"/>
      <c r="BM154" s="1718"/>
      <c r="BN154" s="1718"/>
      <c r="BO154" s="1718"/>
      <c r="BP154" s="1718"/>
      <c r="BQ154" s="1714"/>
      <c r="BR154" s="1715"/>
      <c r="BS154" s="1716"/>
      <c r="BT154" s="1358"/>
      <c r="BU154" s="1357"/>
      <c r="BV154" s="1357"/>
      <c r="BW154" s="1357"/>
      <c r="BX154" s="1357"/>
      <c r="BY154" s="1357"/>
      <c r="BZ154" s="1357"/>
      <c r="CA154" s="1357"/>
      <c r="CB154" s="1357"/>
      <c r="CC154" s="1357"/>
      <c r="CD154" s="1357"/>
      <c r="CE154" s="1355"/>
    </row>
    <row r="155" spans="1:83" ht="4.5" customHeight="1">
      <c r="A155" s="224"/>
      <c r="B155" s="1085"/>
      <c r="C155" s="1086"/>
      <c r="D155" s="1087"/>
      <c r="E155" s="1112">
        <v>6</v>
      </c>
      <c r="F155" s="1113"/>
      <c r="G155" s="1118" t="s">
        <v>284</v>
      </c>
      <c r="H155" s="1119"/>
      <c r="I155" s="1120"/>
      <c r="J155" s="1127" t="str">
        <f>控除!$A$66&amp;""</f>
        <v/>
      </c>
      <c r="K155" s="1128"/>
      <c r="L155" s="1128"/>
      <c r="M155" s="1128"/>
      <c r="N155" s="1128"/>
      <c r="O155" s="1128"/>
      <c r="P155" s="1128"/>
      <c r="Q155" s="1128"/>
      <c r="R155" s="1128"/>
      <c r="S155" s="1128"/>
      <c r="T155" s="1128"/>
      <c r="U155" s="1129"/>
      <c r="V155" s="1136" t="s">
        <v>224</v>
      </c>
      <c r="W155" s="1137"/>
      <c r="X155" s="1138"/>
      <c r="Y155" s="1145" t="str">
        <f>IFERROR(控除!$AG$66,"")</f>
        <v/>
      </c>
      <c r="Z155" s="1146"/>
      <c r="AA155" s="1146"/>
      <c r="AB155" s="1146"/>
      <c r="AC155" s="1146"/>
      <c r="AD155" s="1146"/>
      <c r="AE155" s="1147"/>
      <c r="AF155" s="1154" t="s">
        <v>530</v>
      </c>
      <c r="AG155" s="1155"/>
      <c r="AH155" s="1155"/>
      <c r="AI155" s="1155"/>
      <c r="AJ155" s="1156"/>
      <c r="AK155" s="1163" t="str">
        <f>控除!$Q$66&amp;""</f>
        <v/>
      </c>
      <c r="AL155" s="1164"/>
      <c r="AM155" s="1164"/>
      <c r="AN155" s="1164"/>
      <c r="AO155" s="1165"/>
      <c r="AP155" s="1214" t="s">
        <v>531</v>
      </c>
      <c r="AQ155" s="1215"/>
      <c r="AR155" s="1215"/>
      <c r="AS155" s="1216"/>
      <c r="AT155" s="1223" t="str">
        <f>控除!$S$66&amp;""</f>
        <v/>
      </c>
      <c r="AU155" s="1223"/>
      <c r="AV155" s="1223"/>
      <c r="AW155" s="1223"/>
      <c r="AX155" s="1224"/>
      <c r="BA155" s="1623"/>
      <c r="BB155" s="1624"/>
      <c r="BC155" s="1625"/>
      <c r="BD155" s="1719" t="s">
        <v>498</v>
      </c>
      <c r="BE155" s="1720"/>
      <c r="BF155" s="1720"/>
      <c r="BG155" s="1720"/>
      <c r="BH155" s="1720"/>
      <c r="BI155" s="1720"/>
      <c r="BJ155" s="1720"/>
      <c r="BK155" s="1720"/>
      <c r="BL155" s="1720"/>
      <c r="BM155" s="1720"/>
      <c r="BN155" s="1720"/>
      <c r="BO155" s="1720"/>
      <c r="BP155" s="1720"/>
      <c r="BQ155" s="1708" t="s">
        <v>682</v>
      </c>
      <c r="BR155" s="1709"/>
      <c r="BS155" s="1710"/>
      <c r="BT155" s="1356">
        <f>控除!$Q$53+控除!$Q$54</f>
        <v>0</v>
      </c>
      <c r="BU155" s="1357"/>
      <c r="BV155" s="1357"/>
      <c r="BW155" s="1357"/>
      <c r="BX155" s="1357"/>
      <c r="BY155" s="1357"/>
      <c r="BZ155" s="1357"/>
      <c r="CA155" s="1357"/>
      <c r="CB155" s="1357"/>
      <c r="CC155" s="1357"/>
      <c r="CD155" s="1357"/>
      <c r="CE155" s="1355"/>
    </row>
    <row r="156" spans="1:83" ht="4.5" customHeight="1">
      <c r="A156" s="224"/>
      <c r="B156" s="1085"/>
      <c r="C156" s="1086"/>
      <c r="D156" s="1087"/>
      <c r="E156" s="1114"/>
      <c r="F156" s="1115"/>
      <c r="G156" s="1121"/>
      <c r="H156" s="1122"/>
      <c r="I156" s="1123"/>
      <c r="J156" s="1130"/>
      <c r="K156" s="1131"/>
      <c r="L156" s="1131"/>
      <c r="M156" s="1131"/>
      <c r="N156" s="1131"/>
      <c r="O156" s="1131"/>
      <c r="P156" s="1131"/>
      <c r="Q156" s="1131"/>
      <c r="R156" s="1131"/>
      <c r="S156" s="1131"/>
      <c r="T156" s="1131"/>
      <c r="U156" s="1132"/>
      <c r="V156" s="1139"/>
      <c r="W156" s="1140"/>
      <c r="X156" s="1141"/>
      <c r="Y156" s="1148"/>
      <c r="Z156" s="1149"/>
      <c r="AA156" s="1149"/>
      <c r="AB156" s="1149"/>
      <c r="AC156" s="1149"/>
      <c r="AD156" s="1149"/>
      <c r="AE156" s="1150"/>
      <c r="AF156" s="1157"/>
      <c r="AG156" s="1158"/>
      <c r="AH156" s="1158"/>
      <c r="AI156" s="1158"/>
      <c r="AJ156" s="1159"/>
      <c r="AK156" s="1166"/>
      <c r="AL156" s="1167"/>
      <c r="AM156" s="1167"/>
      <c r="AN156" s="1167"/>
      <c r="AO156" s="1168"/>
      <c r="AP156" s="1217"/>
      <c r="AQ156" s="1218"/>
      <c r="AR156" s="1218"/>
      <c r="AS156" s="1219"/>
      <c r="AT156" s="1225"/>
      <c r="AU156" s="1225"/>
      <c r="AV156" s="1225"/>
      <c r="AW156" s="1225"/>
      <c r="AX156" s="1226"/>
      <c r="BA156" s="1623"/>
      <c r="BB156" s="1624"/>
      <c r="BC156" s="1625"/>
      <c r="BD156" s="1719"/>
      <c r="BE156" s="1720"/>
      <c r="BF156" s="1720"/>
      <c r="BG156" s="1720"/>
      <c r="BH156" s="1720"/>
      <c r="BI156" s="1720"/>
      <c r="BJ156" s="1720"/>
      <c r="BK156" s="1720"/>
      <c r="BL156" s="1720"/>
      <c r="BM156" s="1720"/>
      <c r="BN156" s="1720"/>
      <c r="BO156" s="1720"/>
      <c r="BP156" s="1720"/>
      <c r="BQ156" s="1711"/>
      <c r="BR156" s="1712"/>
      <c r="BS156" s="1713"/>
      <c r="BT156" s="1358"/>
      <c r="BU156" s="1357"/>
      <c r="BV156" s="1357"/>
      <c r="BW156" s="1357"/>
      <c r="BX156" s="1357"/>
      <c r="BY156" s="1357"/>
      <c r="BZ156" s="1357"/>
      <c r="CA156" s="1357"/>
      <c r="CB156" s="1357"/>
      <c r="CC156" s="1357"/>
      <c r="CD156" s="1357"/>
      <c r="CE156" s="1355"/>
    </row>
    <row r="157" spans="1:83" ht="4.5" customHeight="1">
      <c r="A157" s="224"/>
      <c r="B157" s="1085"/>
      <c r="C157" s="1086"/>
      <c r="D157" s="1087"/>
      <c r="E157" s="1114"/>
      <c r="F157" s="1115"/>
      <c r="G157" s="1121"/>
      <c r="H157" s="1122"/>
      <c r="I157" s="1123"/>
      <c r="J157" s="1130"/>
      <c r="K157" s="1131"/>
      <c r="L157" s="1131"/>
      <c r="M157" s="1131"/>
      <c r="N157" s="1131"/>
      <c r="O157" s="1131"/>
      <c r="P157" s="1131"/>
      <c r="Q157" s="1131"/>
      <c r="R157" s="1131"/>
      <c r="S157" s="1131"/>
      <c r="T157" s="1131"/>
      <c r="U157" s="1132"/>
      <c r="V157" s="1139"/>
      <c r="W157" s="1140"/>
      <c r="X157" s="1141"/>
      <c r="Y157" s="1148"/>
      <c r="Z157" s="1149"/>
      <c r="AA157" s="1149"/>
      <c r="AB157" s="1149"/>
      <c r="AC157" s="1149"/>
      <c r="AD157" s="1149"/>
      <c r="AE157" s="1150"/>
      <c r="AF157" s="1157"/>
      <c r="AG157" s="1158"/>
      <c r="AH157" s="1158"/>
      <c r="AI157" s="1158"/>
      <c r="AJ157" s="1159"/>
      <c r="AK157" s="1166"/>
      <c r="AL157" s="1167"/>
      <c r="AM157" s="1167"/>
      <c r="AN157" s="1167"/>
      <c r="AO157" s="1168"/>
      <c r="AP157" s="1217"/>
      <c r="AQ157" s="1218"/>
      <c r="AR157" s="1218"/>
      <c r="AS157" s="1219"/>
      <c r="AT157" s="1225"/>
      <c r="AU157" s="1225"/>
      <c r="AV157" s="1225"/>
      <c r="AW157" s="1225"/>
      <c r="AX157" s="1226"/>
      <c r="BA157" s="1623"/>
      <c r="BB157" s="1624"/>
      <c r="BC157" s="1625"/>
      <c r="BD157" s="1719"/>
      <c r="BE157" s="1720"/>
      <c r="BF157" s="1720"/>
      <c r="BG157" s="1720"/>
      <c r="BH157" s="1720"/>
      <c r="BI157" s="1720"/>
      <c r="BJ157" s="1720"/>
      <c r="BK157" s="1720"/>
      <c r="BL157" s="1720"/>
      <c r="BM157" s="1720"/>
      <c r="BN157" s="1720"/>
      <c r="BO157" s="1720"/>
      <c r="BP157" s="1720"/>
      <c r="BQ157" s="1711"/>
      <c r="BR157" s="1712"/>
      <c r="BS157" s="1713"/>
      <c r="BT157" s="1358"/>
      <c r="BU157" s="1357"/>
      <c r="BV157" s="1357"/>
      <c r="BW157" s="1357"/>
      <c r="BX157" s="1357"/>
      <c r="BY157" s="1357"/>
      <c r="BZ157" s="1357"/>
      <c r="CA157" s="1357"/>
      <c r="CB157" s="1357"/>
      <c r="CC157" s="1357"/>
      <c r="CD157" s="1357"/>
      <c r="CE157" s="1355"/>
    </row>
    <row r="158" spans="1:83" ht="4.5" customHeight="1">
      <c r="A158" s="224"/>
      <c r="B158" s="1085"/>
      <c r="C158" s="1086"/>
      <c r="D158" s="1087"/>
      <c r="E158" s="1114"/>
      <c r="F158" s="1115"/>
      <c r="G158" s="1121"/>
      <c r="H158" s="1122"/>
      <c r="I158" s="1123"/>
      <c r="J158" s="1130"/>
      <c r="K158" s="1131"/>
      <c r="L158" s="1131"/>
      <c r="M158" s="1131"/>
      <c r="N158" s="1131"/>
      <c r="O158" s="1131"/>
      <c r="P158" s="1131"/>
      <c r="Q158" s="1131"/>
      <c r="R158" s="1131"/>
      <c r="S158" s="1131"/>
      <c r="T158" s="1131"/>
      <c r="U158" s="1132"/>
      <c r="V158" s="1139"/>
      <c r="W158" s="1140"/>
      <c r="X158" s="1141"/>
      <c r="Y158" s="1148"/>
      <c r="Z158" s="1149"/>
      <c r="AA158" s="1149"/>
      <c r="AB158" s="1149"/>
      <c r="AC158" s="1149"/>
      <c r="AD158" s="1149"/>
      <c r="AE158" s="1150"/>
      <c r="AF158" s="1157"/>
      <c r="AG158" s="1158"/>
      <c r="AH158" s="1158"/>
      <c r="AI158" s="1158"/>
      <c r="AJ158" s="1159"/>
      <c r="AK158" s="1166"/>
      <c r="AL158" s="1167"/>
      <c r="AM158" s="1167"/>
      <c r="AN158" s="1167"/>
      <c r="AO158" s="1168"/>
      <c r="AP158" s="1217"/>
      <c r="AQ158" s="1218"/>
      <c r="AR158" s="1218"/>
      <c r="AS158" s="1219"/>
      <c r="AT158" s="1225"/>
      <c r="AU158" s="1225"/>
      <c r="AV158" s="1225"/>
      <c r="AW158" s="1225"/>
      <c r="AX158" s="1226"/>
      <c r="BA158" s="1623"/>
      <c r="BB158" s="1624"/>
      <c r="BC158" s="1625"/>
      <c r="BD158" s="1719"/>
      <c r="BE158" s="1720"/>
      <c r="BF158" s="1720"/>
      <c r="BG158" s="1720"/>
      <c r="BH158" s="1720"/>
      <c r="BI158" s="1720"/>
      <c r="BJ158" s="1720"/>
      <c r="BK158" s="1720"/>
      <c r="BL158" s="1720"/>
      <c r="BM158" s="1720"/>
      <c r="BN158" s="1720"/>
      <c r="BO158" s="1720"/>
      <c r="BP158" s="1720"/>
      <c r="BQ158" s="1714"/>
      <c r="BR158" s="1715"/>
      <c r="BS158" s="1716"/>
      <c r="BT158" s="1358"/>
      <c r="BU158" s="1357"/>
      <c r="BV158" s="1357"/>
      <c r="BW158" s="1357"/>
      <c r="BX158" s="1357"/>
      <c r="BY158" s="1357"/>
      <c r="BZ158" s="1357"/>
      <c r="CA158" s="1357"/>
      <c r="CB158" s="1357"/>
      <c r="CC158" s="1357"/>
      <c r="CD158" s="1357"/>
      <c r="CE158" s="1355"/>
    </row>
    <row r="159" spans="1:83" ht="4.5" customHeight="1">
      <c r="A159" s="224"/>
      <c r="B159" s="1085"/>
      <c r="C159" s="1086"/>
      <c r="D159" s="1087"/>
      <c r="E159" s="1114"/>
      <c r="F159" s="1115"/>
      <c r="G159" s="1121"/>
      <c r="H159" s="1122"/>
      <c r="I159" s="1123"/>
      <c r="J159" s="1130"/>
      <c r="K159" s="1131"/>
      <c r="L159" s="1131"/>
      <c r="M159" s="1131"/>
      <c r="N159" s="1131"/>
      <c r="O159" s="1131"/>
      <c r="P159" s="1131"/>
      <c r="Q159" s="1131"/>
      <c r="R159" s="1131"/>
      <c r="S159" s="1131"/>
      <c r="T159" s="1131"/>
      <c r="U159" s="1132"/>
      <c r="V159" s="1139"/>
      <c r="W159" s="1140"/>
      <c r="X159" s="1141"/>
      <c r="Y159" s="1148"/>
      <c r="Z159" s="1149"/>
      <c r="AA159" s="1149"/>
      <c r="AB159" s="1149"/>
      <c r="AC159" s="1149"/>
      <c r="AD159" s="1149"/>
      <c r="AE159" s="1150"/>
      <c r="AF159" s="1157"/>
      <c r="AG159" s="1158"/>
      <c r="AH159" s="1158"/>
      <c r="AI159" s="1158"/>
      <c r="AJ159" s="1159"/>
      <c r="AK159" s="1166"/>
      <c r="AL159" s="1167"/>
      <c r="AM159" s="1167"/>
      <c r="AN159" s="1167"/>
      <c r="AO159" s="1168"/>
      <c r="AP159" s="1217"/>
      <c r="AQ159" s="1218"/>
      <c r="AR159" s="1218"/>
      <c r="AS159" s="1219"/>
      <c r="AT159" s="1225"/>
      <c r="AU159" s="1225"/>
      <c r="AV159" s="1225"/>
      <c r="AW159" s="1225"/>
      <c r="AX159" s="1226"/>
      <c r="BA159" s="1623"/>
      <c r="BB159" s="1624"/>
      <c r="BC159" s="1625"/>
      <c r="BD159" s="1629" t="s">
        <v>300</v>
      </c>
      <c r="BE159" s="1630"/>
      <c r="BF159" s="1630"/>
      <c r="BG159" s="1630"/>
      <c r="BH159" s="1630"/>
      <c r="BI159" s="1630"/>
      <c r="BJ159" s="1630"/>
      <c r="BK159" s="1630"/>
      <c r="BL159" s="1630"/>
      <c r="BM159" s="1630"/>
      <c r="BN159" s="1630"/>
      <c r="BO159" s="1630"/>
      <c r="BP159" s="1630"/>
      <c r="BQ159" s="1359" t="s">
        <v>683</v>
      </c>
      <c r="BR159" s="1360"/>
      <c r="BS159" s="1361"/>
      <c r="BT159" s="1356">
        <f>控除!$U$68</f>
        <v>0</v>
      </c>
      <c r="BU159" s="1357"/>
      <c r="BV159" s="1357"/>
      <c r="BW159" s="1357"/>
      <c r="BX159" s="1357"/>
      <c r="BY159" s="1357"/>
      <c r="BZ159" s="1357"/>
      <c r="CA159" s="1357"/>
      <c r="CB159" s="1357"/>
      <c r="CC159" s="1357"/>
      <c r="CD159" s="1357"/>
      <c r="CE159" s="1355"/>
    </row>
    <row r="160" spans="1:83" ht="4.5" customHeight="1">
      <c r="A160" s="224"/>
      <c r="B160" s="1085"/>
      <c r="C160" s="1086"/>
      <c r="D160" s="1087"/>
      <c r="E160" s="1114"/>
      <c r="F160" s="1115"/>
      <c r="G160" s="1124"/>
      <c r="H160" s="1125"/>
      <c r="I160" s="1126"/>
      <c r="J160" s="1133"/>
      <c r="K160" s="1134"/>
      <c r="L160" s="1134"/>
      <c r="M160" s="1134"/>
      <c r="N160" s="1134"/>
      <c r="O160" s="1134"/>
      <c r="P160" s="1134"/>
      <c r="Q160" s="1134"/>
      <c r="R160" s="1134"/>
      <c r="S160" s="1134"/>
      <c r="T160" s="1134"/>
      <c r="U160" s="1135"/>
      <c r="V160" s="1142"/>
      <c r="W160" s="1143"/>
      <c r="X160" s="1144"/>
      <c r="Y160" s="1151"/>
      <c r="Z160" s="1152"/>
      <c r="AA160" s="1152"/>
      <c r="AB160" s="1152"/>
      <c r="AC160" s="1152"/>
      <c r="AD160" s="1152"/>
      <c r="AE160" s="1153"/>
      <c r="AF160" s="1160"/>
      <c r="AG160" s="1161"/>
      <c r="AH160" s="1161"/>
      <c r="AI160" s="1161"/>
      <c r="AJ160" s="1162"/>
      <c r="AK160" s="1169"/>
      <c r="AL160" s="1170"/>
      <c r="AM160" s="1170"/>
      <c r="AN160" s="1170"/>
      <c r="AO160" s="1171"/>
      <c r="AP160" s="1220"/>
      <c r="AQ160" s="1221"/>
      <c r="AR160" s="1221"/>
      <c r="AS160" s="1222"/>
      <c r="AT160" s="1227"/>
      <c r="AU160" s="1227"/>
      <c r="AV160" s="1227"/>
      <c r="AW160" s="1227"/>
      <c r="AX160" s="1228"/>
      <c r="BA160" s="1623"/>
      <c r="BB160" s="1624"/>
      <c r="BC160" s="1625"/>
      <c r="BD160" s="1629"/>
      <c r="BE160" s="1630"/>
      <c r="BF160" s="1630"/>
      <c r="BG160" s="1630"/>
      <c r="BH160" s="1630"/>
      <c r="BI160" s="1630"/>
      <c r="BJ160" s="1630"/>
      <c r="BK160" s="1630"/>
      <c r="BL160" s="1630"/>
      <c r="BM160" s="1630"/>
      <c r="BN160" s="1630"/>
      <c r="BO160" s="1630"/>
      <c r="BP160" s="1630"/>
      <c r="BQ160" s="1359"/>
      <c r="BR160" s="1360"/>
      <c r="BS160" s="1361"/>
      <c r="BT160" s="1358"/>
      <c r="BU160" s="1357"/>
      <c r="BV160" s="1357"/>
      <c r="BW160" s="1357"/>
      <c r="BX160" s="1357"/>
      <c r="BY160" s="1357"/>
      <c r="BZ160" s="1357"/>
      <c r="CA160" s="1357"/>
      <c r="CB160" s="1357"/>
      <c r="CC160" s="1357"/>
      <c r="CD160" s="1357"/>
      <c r="CE160" s="1355"/>
    </row>
    <row r="161" spans="1:83" ht="4.5" customHeight="1">
      <c r="A161" s="224"/>
      <c r="B161" s="1085"/>
      <c r="C161" s="1086"/>
      <c r="D161" s="1087"/>
      <c r="E161" s="1114"/>
      <c r="F161" s="1115"/>
      <c r="G161" s="1209" t="s">
        <v>223</v>
      </c>
      <c r="H161" s="1210"/>
      <c r="I161" s="1210"/>
      <c r="J161" s="1210"/>
      <c r="K161" s="1210"/>
      <c r="L161" s="1210"/>
      <c r="M161" s="1211"/>
      <c r="N161" s="1097"/>
      <c r="O161" s="1096"/>
      <c r="P161" s="1097"/>
      <c r="Q161" s="1096"/>
      <c r="R161" s="1097"/>
      <c r="S161" s="1096"/>
      <c r="T161" s="1097"/>
      <c r="U161" s="1096"/>
      <c r="V161" s="1097"/>
      <c r="W161" s="1096"/>
      <c r="X161" s="1097"/>
      <c r="Y161" s="1096"/>
      <c r="Z161" s="1097"/>
      <c r="AA161" s="1096"/>
      <c r="AB161" s="1097"/>
      <c r="AC161" s="1096"/>
      <c r="AD161" s="1097"/>
      <c r="AE161" s="1096"/>
      <c r="AF161" s="1097"/>
      <c r="AG161" s="1096"/>
      <c r="AH161" s="1097"/>
      <c r="AI161" s="1096"/>
      <c r="AJ161" s="1172"/>
      <c r="AK161" s="1175" t="s">
        <v>295</v>
      </c>
      <c r="AL161" s="1176"/>
      <c r="AM161" s="1176"/>
      <c r="AN161" s="1176"/>
      <c r="AO161" s="1177"/>
      <c r="AP161" s="1102">
        <f>控除!$U$66</f>
        <v>0</v>
      </c>
      <c r="AQ161" s="1103"/>
      <c r="AR161" s="1103"/>
      <c r="AS161" s="1103"/>
      <c r="AT161" s="1103"/>
      <c r="AU161" s="1103"/>
      <c r="AV161" s="1103"/>
      <c r="AW161" s="1106" t="s">
        <v>529</v>
      </c>
      <c r="AX161" s="1107"/>
      <c r="BA161" s="1623"/>
      <c r="BB161" s="1624"/>
      <c r="BC161" s="1625"/>
      <c r="BD161" s="1629"/>
      <c r="BE161" s="1630"/>
      <c r="BF161" s="1630"/>
      <c r="BG161" s="1630"/>
      <c r="BH161" s="1630"/>
      <c r="BI161" s="1630"/>
      <c r="BJ161" s="1630"/>
      <c r="BK161" s="1630"/>
      <c r="BL161" s="1630"/>
      <c r="BM161" s="1630"/>
      <c r="BN161" s="1630"/>
      <c r="BO161" s="1630"/>
      <c r="BP161" s="1630"/>
      <c r="BQ161" s="1359"/>
      <c r="BR161" s="1360"/>
      <c r="BS161" s="1361"/>
      <c r="BT161" s="1358"/>
      <c r="BU161" s="1357"/>
      <c r="BV161" s="1357"/>
      <c r="BW161" s="1357"/>
      <c r="BX161" s="1357"/>
      <c r="BY161" s="1357"/>
      <c r="BZ161" s="1357"/>
      <c r="CA161" s="1357"/>
      <c r="CB161" s="1357"/>
      <c r="CC161" s="1357"/>
      <c r="CD161" s="1357"/>
      <c r="CE161" s="1355"/>
    </row>
    <row r="162" spans="1:83" ht="4.5" customHeight="1">
      <c r="A162" s="224"/>
      <c r="B162" s="1085"/>
      <c r="C162" s="1086"/>
      <c r="D162" s="1087"/>
      <c r="E162" s="1114"/>
      <c r="F162" s="1115"/>
      <c r="G162" s="1210"/>
      <c r="H162" s="1210"/>
      <c r="I162" s="1210"/>
      <c r="J162" s="1210"/>
      <c r="K162" s="1210"/>
      <c r="L162" s="1210"/>
      <c r="M162" s="1212"/>
      <c r="N162" s="1099"/>
      <c r="O162" s="1098"/>
      <c r="P162" s="1099"/>
      <c r="Q162" s="1098"/>
      <c r="R162" s="1099"/>
      <c r="S162" s="1098"/>
      <c r="T162" s="1099"/>
      <c r="U162" s="1098"/>
      <c r="V162" s="1099"/>
      <c r="W162" s="1098"/>
      <c r="X162" s="1099"/>
      <c r="Y162" s="1098"/>
      <c r="Z162" s="1099"/>
      <c r="AA162" s="1098"/>
      <c r="AB162" s="1099"/>
      <c r="AC162" s="1098"/>
      <c r="AD162" s="1099"/>
      <c r="AE162" s="1098"/>
      <c r="AF162" s="1099"/>
      <c r="AG162" s="1098"/>
      <c r="AH162" s="1099"/>
      <c r="AI162" s="1098"/>
      <c r="AJ162" s="1173"/>
      <c r="AK162" s="1178"/>
      <c r="AL162" s="1179"/>
      <c r="AM162" s="1179"/>
      <c r="AN162" s="1179"/>
      <c r="AO162" s="1180"/>
      <c r="AP162" s="1104"/>
      <c r="AQ162" s="1104"/>
      <c r="AR162" s="1104"/>
      <c r="AS162" s="1104"/>
      <c r="AT162" s="1104"/>
      <c r="AU162" s="1104"/>
      <c r="AV162" s="1104"/>
      <c r="AW162" s="1108"/>
      <c r="AX162" s="1109"/>
      <c r="BA162" s="1623"/>
      <c r="BB162" s="1624"/>
      <c r="BC162" s="1625"/>
      <c r="BD162" s="1629"/>
      <c r="BE162" s="1630"/>
      <c r="BF162" s="1630"/>
      <c r="BG162" s="1630"/>
      <c r="BH162" s="1630"/>
      <c r="BI162" s="1630"/>
      <c r="BJ162" s="1630"/>
      <c r="BK162" s="1630"/>
      <c r="BL162" s="1630"/>
      <c r="BM162" s="1630"/>
      <c r="BN162" s="1630"/>
      <c r="BO162" s="1630"/>
      <c r="BP162" s="1630"/>
      <c r="BQ162" s="1359"/>
      <c r="BR162" s="1360"/>
      <c r="BS162" s="1361"/>
      <c r="BT162" s="1358"/>
      <c r="BU162" s="1357"/>
      <c r="BV162" s="1357"/>
      <c r="BW162" s="1357"/>
      <c r="BX162" s="1357"/>
      <c r="BY162" s="1357"/>
      <c r="BZ162" s="1357"/>
      <c r="CA162" s="1357"/>
      <c r="CB162" s="1357"/>
      <c r="CC162" s="1357"/>
      <c r="CD162" s="1357"/>
      <c r="CE162" s="1355"/>
    </row>
    <row r="163" spans="1:83" ht="4.5" customHeight="1">
      <c r="A163" s="224"/>
      <c r="B163" s="1085"/>
      <c r="C163" s="1086"/>
      <c r="D163" s="1087"/>
      <c r="E163" s="1116"/>
      <c r="F163" s="1117"/>
      <c r="G163" s="1210"/>
      <c r="H163" s="1210"/>
      <c r="I163" s="1210"/>
      <c r="J163" s="1210"/>
      <c r="K163" s="1210"/>
      <c r="L163" s="1210"/>
      <c r="M163" s="1213"/>
      <c r="N163" s="1101"/>
      <c r="O163" s="1100"/>
      <c r="P163" s="1101"/>
      <c r="Q163" s="1100"/>
      <c r="R163" s="1101"/>
      <c r="S163" s="1100"/>
      <c r="T163" s="1101"/>
      <c r="U163" s="1100"/>
      <c r="V163" s="1101"/>
      <c r="W163" s="1100"/>
      <c r="X163" s="1101"/>
      <c r="Y163" s="1100"/>
      <c r="Z163" s="1101"/>
      <c r="AA163" s="1100"/>
      <c r="AB163" s="1101"/>
      <c r="AC163" s="1100"/>
      <c r="AD163" s="1101"/>
      <c r="AE163" s="1100"/>
      <c r="AF163" s="1101"/>
      <c r="AG163" s="1100"/>
      <c r="AH163" s="1101"/>
      <c r="AI163" s="1100"/>
      <c r="AJ163" s="1174"/>
      <c r="AK163" s="1181"/>
      <c r="AL163" s="1182"/>
      <c r="AM163" s="1182"/>
      <c r="AN163" s="1182"/>
      <c r="AO163" s="1183"/>
      <c r="AP163" s="1105"/>
      <c r="AQ163" s="1105"/>
      <c r="AR163" s="1105"/>
      <c r="AS163" s="1105"/>
      <c r="AT163" s="1105"/>
      <c r="AU163" s="1105"/>
      <c r="AV163" s="1105"/>
      <c r="AW163" s="1110"/>
      <c r="AX163" s="1111"/>
      <c r="BA163" s="1623"/>
      <c r="BB163" s="1624"/>
      <c r="BC163" s="1625"/>
      <c r="BD163" s="1629" t="s">
        <v>301</v>
      </c>
      <c r="BE163" s="1630"/>
      <c r="BF163" s="1630"/>
      <c r="BG163" s="1630"/>
      <c r="BH163" s="1630"/>
      <c r="BI163" s="1630"/>
      <c r="BJ163" s="1630"/>
      <c r="BK163" s="1630"/>
      <c r="BL163" s="1630"/>
      <c r="BM163" s="1630"/>
      <c r="BN163" s="1630"/>
      <c r="BO163" s="1630"/>
      <c r="BP163" s="1630"/>
      <c r="BQ163" s="1359" t="s">
        <v>499</v>
      </c>
      <c r="BR163" s="1360"/>
      <c r="BS163" s="1361"/>
      <c r="BT163" s="1745">
        <f>控除!$I$88</f>
        <v>430000</v>
      </c>
      <c r="BU163" s="1746"/>
      <c r="BV163" s="1746"/>
      <c r="BW163" s="1746"/>
      <c r="BX163" s="1746"/>
      <c r="BY163" s="1746"/>
      <c r="BZ163" s="1746"/>
      <c r="CA163" s="1746"/>
      <c r="CB163" s="1746"/>
      <c r="CC163" s="1746"/>
      <c r="CD163" s="1746"/>
      <c r="CE163" s="1355"/>
    </row>
    <row r="164" spans="1:83" ht="4.5" customHeight="1">
      <c r="A164" s="224"/>
      <c r="B164" s="1085"/>
      <c r="C164" s="1086"/>
      <c r="D164" s="1087"/>
      <c r="E164" s="1112">
        <v>7</v>
      </c>
      <c r="F164" s="1113"/>
      <c r="G164" s="1118" t="s">
        <v>284</v>
      </c>
      <c r="H164" s="1119"/>
      <c r="I164" s="1120"/>
      <c r="J164" s="1127" t="str">
        <f>控除!$A$67&amp;""</f>
        <v/>
      </c>
      <c r="K164" s="1128"/>
      <c r="L164" s="1128"/>
      <c r="M164" s="1128"/>
      <c r="N164" s="1128"/>
      <c r="O164" s="1128"/>
      <c r="P164" s="1128"/>
      <c r="Q164" s="1128"/>
      <c r="R164" s="1128"/>
      <c r="S164" s="1128"/>
      <c r="T164" s="1128"/>
      <c r="U164" s="1129"/>
      <c r="V164" s="1136" t="s">
        <v>224</v>
      </c>
      <c r="W164" s="1137"/>
      <c r="X164" s="1138"/>
      <c r="Y164" s="1145" t="str">
        <f>IFERROR(控除!$AG$67,"")</f>
        <v/>
      </c>
      <c r="Z164" s="1146"/>
      <c r="AA164" s="1146"/>
      <c r="AB164" s="1146"/>
      <c r="AC164" s="1146"/>
      <c r="AD164" s="1146"/>
      <c r="AE164" s="1147"/>
      <c r="AF164" s="1154" t="s">
        <v>530</v>
      </c>
      <c r="AG164" s="1155"/>
      <c r="AH164" s="1155"/>
      <c r="AI164" s="1155"/>
      <c r="AJ164" s="1156"/>
      <c r="AK164" s="1163" t="str">
        <f>控除!$Q$67&amp;""</f>
        <v/>
      </c>
      <c r="AL164" s="1164"/>
      <c r="AM164" s="1164"/>
      <c r="AN164" s="1164"/>
      <c r="AO164" s="1165"/>
      <c r="AP164" s="1214" t="s">
        <v>531</v>
      </c>
      <c r="AQ164" s="1215"/>
      <c r="AR164" s="1215"/>
      <c r="AS164" s="1216"/>
      <c r="AT164" s="1223" t="str">
        <f>控除!$S$67&amp;""</f>
        <v/>
      </c>
      <c r="AU164" s="1223"/>
      <c r="AV164" s="1223"/>
      <c r="AW164" s="1223"/>
      <c r="AX164" s="1224"/>
      <c r="BA164" s="1623"/>
      <c r="BB164" s="1624"/>
      <c r="BC164" s="1625"/>
      <c r="BD164" s="1629"/>
      <c r="BE164" s="1630"/>
      <c r="BF164" s="1630"/>
      <c r="BG164" s="1630"/>
      <c r="BH164" s="1630"/>
      <c r="BI164" s="1630"/>
      <c r="BJ164" s="1630"/>
      <c r="BK164" s="1630"/>
      <c r="BL164" s="1630"/>
      <c r="BM164" s="1630"/>
      <c r="BN164" s="1630"/>
      <c r="BO164" s="1630"/>
      <c r="BP164" s="1630"/>
      <c r="BQ164" s="1359"/>
      <c r="BR164" s="1360"/>
      <c r="BS164" s="1361"/>
      <c r="BT164" s="1747"/>
      <c r="BU164" s="1746"/>
      <c r="BV164" s="1746"/>
      <c r="BW164" s="1746"/>
      <c r="BX164" s="1746"/>
      <c r="BY164" s="1746"/>
      <c r="BZ164" s="1746"/>
      <c r="CA164" s="1746"/>
      <c r="CB164" s="1746"/>
      <c r="CC164" s="1746"/>
      <c r="CD164" s="1746"/>
      <c r="CE164" s="1355"/>
    </row>
    <row r="165" spans="1:83" ht="4.5" customHeight="1">
      <c r="A165" s="224"/>
      <c r="B165" s="1085"/>
      <c r="C165" s="1086"/>
      <c r="D165" s="1087"/>
      <c r="E165" s="1114"/>
      <c r="F165" s="1115"/>
      <c r="G165" s="1121"/>
      <c r="H165" s="1122"/>
      <c r="I165" s="1123"/>
      <c r="J165" s="1130"/>
      <c r="K165" s="1131"/>
      <c r="L165" s="1131"/>
      <c r="M165" s="1131"/>
      <c r="N165" s="1131"/>
      <c r="O165" s="1131"/>
      <c r="P165" s="1131"/>
      <c r="Q165" s="1131"/>
      <c r="R165" s="1131"/>
      <c r="S165" s="1131"/>
      <c r="T165" s="1131"/>
      <c r="U165" s="1132"/>
      <c r="V165" s="1139"/>
      <c r="W165" s="1140"/>
      <c r="X165" s="1141"/>
      <c r="Y165" s="1148"/>
      <c r="Z165" s="1149"/>
      <c r="AA165" s="1149"/>
      <c r="AB165" s="1149"/>
      <c r="AC165" s="1149"/>
      <c r="AD165" s="1149"/>
      <c r="AE165" s="1150"/>
      <c r="AF165" s="1157"/>
      <c r="AG165" s="1158"/>
      <c r="AH165" s="1158"/>
      <c r="AI165" s="1158"/>
      <c r="AJ165" s="1159"/>
      <c r="AK165" s="1166"/>
      <c r="AL165" s="1167"/>
      <c r="AM165" s="1167"/>
      <c r="AN165" s="1167"/>
      <c r="AO165" s="1168"/>
      <c r="AP165" s="1217"/>
      <c r="AQ165" s="1218"/>
      <c r="AR165" s="1218"/>
      <c r="AS165" s="1219"/>
      <c r="AT165" s="1225"/>
      <c r="AU165" s="1225"/>
      <c r="AV165" s="1225"/>
      <c r="AW165" s="1225"/>
      <c r="AX165" s="1226"/>
      <c r="BA165" s="1623"/>
      <c r="BB165" s="1624"/>
      <c r="BC165" s="1625"/>
      <c r="BD165" s="1629"/>
      <c r="BE165" s="1630"/>
      <c r="BF165" s="1630"/>
      <c r="BG165" s="1630"/>
      <c r="BH165" s="1630"/>
      <c r="BI165" s="1630"/>
      <c r="BJ165" s="1630"/>
      <c r="BK165" s="1630"/>
      <c r="BL165" s="1630"/>
      <c r="BM165" s="1630"/>
      <c r="BN165" s="1630"/>
      <c r="BO165" s="1630"/>
      <c r="BP165" s="1630"/>
      <c r="BQ165" s="1359"/>
      <c r="BR165" s="1360"/>
      <c r="BS165" s="1361"/>
      <c r="BT165" s="1747"/>
      <c r="BU165" s="1746"/>
      <c r="BV165" s="1746"/>
      <c r="BW165" s="1746"/>
      <c r="BX165" s="1746"/>
      <c r="BY165" s="1746"/>
      <c r="BZ165" s="1746"/>
      <c r="CA165" s="1746"/>
      <c r="CB165" s="1746"/>
      <c r="CC165" s="1746"/>
      <c r="CD165" s="1746"/>
      <c r="CE165" s="1355"/>
    </row>
    <row r="166" spans="1:83" ht="4.5" customHeight="1">
      <c r="A166" s="224"/>
      <c r="B166" s="1085"/>
      <c r="C166" s="1086"/>
      <c r="D166" s="1087"/>
      <c r="E166" s="1114"/>
      <c r="F166" s="1115"/>
      <c r="G166" s="1121"/>
      <c r="H166" s="1122"/>
      <c r="I166" s="1123"/>
      <c r="J166" s="1130"/>
      <c r="K166" s="1131"/>
      <c r="L166" s="1131"/>
      <c r="M166" s="1131"/>
      <c r="N166" s="1131"/>
      <c r="O166" s="1131"/>
      <c r="P166" s="1131"/>
      <c r="Q166" s="1131"/>
      <c r="R166" s="1131"/>
      <c r="S166" s="1131"/>
      <c r="T166" s="1131"/>
      <c r="U166" s="1132"/>
      <c r="V166" s="1139"/>
      <c r="W166" s="1140"/>
      <c r="X166" s="1141"/>
      <c r="Y166" s="1148"/>
      <c r="Z166" s="1149"/>
      <c r="AA166" s="1149"/>
      <c r="AB166" s="1149"/>
      <c r="AC166" s="1149"/>
      <c r="AD166" s="1149"/>
      <c r="AE166" s="1150"/>
      <c r="AF166" s="1157"/>
      <c r="AG166" s="1158"/>
      <c r="AH166" s="1158"/>
      <c r="AI166" s="1158"/>
      <c r="AJ166" s="1159"/>
      <c r="AK166" s="1166"/>
      <c r="AL166" s="1167"/>
      <c r="AM166" s="1167"/>
      <c r="AN166" s="1167"/>
      <c r="AO166" s="1168"/>
      <c r="AP166" s="1217"/>
      <c r="AQ166" s="1218"/>
      <c r="AR166" s="1218"/>
      <c r="AS166" s="1219"/>
      <c r="AT166" s="1225"/>
      <c r="AU166" s="1225"/>
      <c r="AV166" s="1225"/>
      <c r="AW166" s="1225"/>
      <c r="AX166" s="1226"/>
      <c r="BA166" s="1623"/>
      <c r="BB166" s="1624"/>
      <c r="BC166" s="1625"/>
      <c r="BD166" s="1629"/>
      <c r="BE166" s="1630"/>
      <c r="BF166" s="1630"/>
      <c r="BG166" s="1630"/>
      <c r="BH166" s="1630"/>
      <c r="BI166" s="1630"/>
      <c r="BJ166" s="1630"/>
      <c r="BK166" s="1630"/>
      <c r="BL166" s="1630"/>
      <c r="BM166" s="1630"/>
      <c r="BN166" s="1630"/>
      <c r="BO166" s="1630"/>
      <c r="BP166" s="1630"/>
      <c r="BQ166" s="1359"/>
      <c r="BR166" s="1360"/>
      <c r="BS166" s="1361"/>
      <c r="BT166" s="1747"/>
      <c r="BU166" s="1746"/>
      <c r="BV166" s="1746"/>
      <c r="BW166" s="1746"/>
      <c r="BX166" s="1746"/>
      <c r="BY166" s="1746"/>
      <c r="BZ166" s="1746"/>
      <c r="CA166" s="1746"/>
      <c r="CB166" s="1746"/>
      <c r="CC166" s="1746"/>
      <c r="CD166" s="1746"/>
      <c r="CE166" s="1355"/>
    </row>
    <row r="167" spans="1:83" ht="4.5" customHeight="1">
      <c r="A167" s="224"/>
      <c r="B167" s="1085"/>
      <c r="C167" s="1086"/>
      <c r="D167" s="1087"/>
      <c r="E167" s="1114"/>
      <c r="F167" s="1115"/>
      <c r="G167" s="1121"/>
      <c r="H167" s="1122"/>
      <c r="I167" s="1123"/>
      <c r="J167" s="1130"/>
      <c r="K167" s="1131"/>
      <c r="L167" s="1131"/>
      <c r="M167" s="1131"/>
      <c r="N167" s="1131"/>
      <c r="O167" s="1131"/>
      <c r="P167" s="1131"/>
      <c r="Q167" s="1131"/>
      <c r="R167" s="1131"/>
      <c r="S167" s="1131"/>
      <c r="T167" s="1131"/>
      <c r="U167" s="1132"/>
      <c r="V167" s="1139"/>
      <c r="W167" s="1140"/>
      <c r="X167" s="1141"/>
      <c r="Y167" s="1148"/>
      <c r="Z167" s="1149"/>
      <c r="AA167" s="1149"/>
      <c r="AB167" s="1149"/>
      <c r="AC167" s="1149"/>
      <c r="AD167" s="1149"/>
      <c r="AE167" s="1150"/>
      <c r="AF167" s="1157"/>
      <c r="AG167" s="1158"/>
      <c r="AH167" s="1158"/>
      <c r="AI167" s="1158"/>
      <c r="AJ167" s="1159"/>
      <c r="AK167" s="1166"/>
      <c r="AL167" s="1167"/>
      <c r="AM167" s="1167"/>
      <c r="AN167" s="1167"/>
      <c r="AO167" s="1168"/>
      <c r="AP167" s="1217"/>
      <c r="AQ167" s="1218"/>
      <c r="AR167" s="1218"/>
      <c r="AS167" s="1219"/>
      <c r="AT167" s="1225"/>
      <c r="AU167" s="1225"/>
      <c r="AV167" s="1225"/>
      <c r="AW167" s="1225"/>
      <c r="AX167" s="1226"/>
      <c r="BA167" s="1623"/>
      <c r="BB167" s="1624"/>
      <c r="BC167" s="1625"/>
      <c r="BD167" s="1629" t="s">
        <v>684</v>
      </c>
      <c r="BE167" s="1630"/>
      <c r="BF167" s="1630"/>
      <c r="BG167" s="1630"/>
      <c r="BH167" s="1630"/>
      <c r="BI167" s="1630"/>
      <c r="BJ167" s="1630"/>
      <c r="BK167" s="1630"/>
      <c r="BL167" s="1630"/>
      <c r="BM167" s="1630"/>
      <c r="BN167" s="1630"/>
      <c r="BO167" s="1630"/>
      <c r="BP167" s="1630"/>
      <c r="BQ167" s="1359" t="s">
        <v>500</v>
      </c>
      <c r="BR167" s="1360"/>
      <c r="BS167" s="1361"/>
      <c r="BT167" s="1748">
        <f>SUM($BT$131:$CD$166)</f>
        <v>430000</v>
      </c>
      <c r="BU167" s="1749"/>
      <c r="BV167" s="1749"/>
      <c r="BW167" s="1749"/>
      <c r="BX167" s="1749"/>
      <c r="BY167" s="1749"/>
      <c r="BZ167" s="1749"/>
      <c r="CA167" s="1749"/>
      <c r="CB167" s="1749"/>
      <c r="CC167" s="1749"/>
      <c r="CD167" s="1749"/>
      <c r="CE167" s="1355"/>
    </row>
    <row r="168" spans="1:83" ht="4.5" customHeight="1">
      <c r="B168" s="1085"/>
      <c r="C168" s="1086"/>
      <c r="D168" s="1087"/>
      <c r="E168" s="1114"/>
      <c r="F168" s="1115"/>
      <c r="G168" s="1121"/>
      <c r="H168" s="1122"/>
      <c r="I168" s="1123"/>
      <c r="J168" s="1130"/>
      <c r="K168" s="1131"/>
      <c r="L168" s="1131"/>
      <c r="M168" s="1131"/>
      <c r="N168" s="1131"/>
      <c r="O168" s="1131"/>
      <c r="P168" s="1131"/>
      <c r="Q168" s="1131"/>
      <c r="R168" s="1131"/>
      <c r="S168" s="1131"/>
      <c r="T168" s="1131"/>
      <c r="U168" s="1132"/>
      <c r="V168" s="1139"/>
      <c r="W168" s="1140"/>
      <c r="X168" s="1141"/>
      <c r="Y168" s="1148"/>
      <c r="Z168" s="1149"/>
      <c r="AA168" s="1149"/>
      <c r="AB168" s="1149"/>
      <c r="AC168" s="1149"/>
      <c r="AD168" s="1149"/>
      <c r="AE168" s="1150"/>
      <c r="AF168" s="1157"/>
      <c r="AG168" s="1158"/>
      <c r="AH168" s="1158"/>
      <c r="AI168" s="1158"/>
      <c r="AJ168" s="1159"/>
      <c r="AK168" s="1166"/>
      <c r="AL168" s="1167"/>
      <c r="AM168" s="1167"/>
      <c r="AN168" s="1167"/>
      <c r="AO168" s="1168"/>
      <c r="AP168" s="1217"/>
      <c r="AQ168" s="1218"/>
      <c r="AR168" s="1218"/>
      <c r="AS168" s="1219"/>
      <c r="AT168" s="1225"/>
      <c r="AU168" s="1225"/>
      <c r="AV168" s="1225"/>
      <c r="AW168" s="1225"/>
      <c r="AX168" s="1226"/>
      <c r="BA168" s="1623"/>
      <c r="BB168" s="1624"/>
      <c r="BC168" s="1625"/>
      <c r="BD168" s="1629"/>
      <c r="BE168" s="1630"/>
      <c r="BF168" s="1630"/>
      <c r="BG168" s="1630"/>
      <c r="BH168" s="1630"/>
      <c r="BI168" s="1630"/>
      <c r="BJ168" s="1630"/>
      <c r="BK168" s="1630"/>
      <c r="BL168" s="1630"/>
      <c r="BM168" s="1630"/>
      <c r="BN168" s="1630"/>
      <c r="BO168" s="1630"/>
      <c r="BP168" s="1630"/>
      <c r="BQ168" s="1359"/>
      <c r="BR168" s="1360"/>
      <c r="BS168" s="1361"/>
      <c r="BT168" s="1748"/>
      <c r="BU168" s="1749"/>
      <c r="BV168" s="1749"/>
      <c r="BW168" s="1749"/>
      <c r="BX168" s="1749"/>
      <c r="BY168" s="1749"/>
      <c r="BZ168" s="1749"/>
      <c r="CA168" s="1749"/>
      <c r="CB168" s="1749"/>
      <c r="CC168" s="1749"/>
      <c r="CD168" s="1749"/>
      <c r="CE168" s="1355"/>
    </row>
    <row r="169" spans="1:83" ht="4.5" customHeight="1">
      <c r="A169" s="224"/>
      <c r="B169" s="1085"/>
      <c r="C169" s="1086"/>
      <c r="D169" s="1087"/>
      <c r="E169" s="1114"/>
      <c r="F169" s="1115"/>
      <c r="G169" s="1124"/>
      <c r="H169" s="1125"/>
      <c r="I169" s="1126"/>
      <c r="J169" s="1133"/>
      <c r="K169" s="1134"/>
      <c r="L169" s="1134"/>
      <c r="M169" s="1134"/>
      <c r="N169" s="1134"/>
      <c r="O169" s="1134"/>
      <c r="P169" s="1134"/>
      <c r="Q169" s="1134"/>
      <c r="R169" s="1134"/>
      <c r="S169" s="1134"/>
      <c r="T169" s="1134"/>
      <c r="U169" s="1135"/>
      <c r="V169" s="1142"/>
      <c r="W169" s="1143"/>
      <c r="X169" s="1144"/>
      <c r="Y169" s="1151"/>
      <c r="Z169" s="1152"/>
      <c r="AA169" s="1152"/>
      <c r="AB169" s="1152"/>
      <c r="AC169" s="1152"/>
      <c r="AD169" s="1152"/>
      <c r="AE169" s="1153"/>
      <c r="AF169" s="1160"/>
      <c r="AG169" s="1161"/>
      <c r="AH169" s="1161"/>
      <c r="AI169" s="1161"/>
      <c r="AJ169" s="1162"/>
      <c r="AK169" s="1169"/>
      <c r="AL169" s="1170"/>
      <c r="AM169" s="1170"/>
      <c r="AN169" s="1170"/>
      <c r="AO169" s="1171"/>
      <c r="AP169" s="1220"/>
      <c r="AQ169" s="1221"/>
      <c r="AR169" s="1221"/>
      <c r="AS169" s="1222"/>
      <c r="AT169" s="1227"/>
      <c r="AU169" s="1227"/>
      <c r="AV169" s="1227"/>
      <c r="AW169" s="1227"/>
      <c r="AX169" s="1228"/>
      <c r="BA169" s="1623"/>
      <c r="BB169" s="1624"/>
      <c r="BC169" s="1625"/>
      <c r="BD169" s="1629"/>
      <c r="BE169" s="1630"/>
      <c r="BF169" s="1630"/>
      <c r="BG169" s="1630"/>
      <c r="BH169" s="1630"/>
      <c r="BI169" s="1630"/>
      <c r="BJ169" s="1630"/>
      <c r="BK169" s="1630"/>
      <c r="BL169" s="1630"/>
      <c r="BM169" s="1630"/>
      <c r="BN169" s="1630"/>
      <c r="BO169" s="1630"/>
      <c r="BP169" s="1630"/>
      <c r="BQ169" s="1359"/>
      <c r="BR169" s="1360"/>
      <c r="BS169" s="1361"/>
      <c r="BT169" s="1748"/>
      <c r="BU169" s="1749"/>
      <c r="BV169" s="1749"/>
      <c r="BW169" s="1749"/>
      <c r="BX169" s="1749"/>
      <c r="BY169" s="1749"/>
      <c r="BZ169" s="1749"/>
      <c r="CA169" s="1749"/>
      <c r="CB169" s="1749"/>
      <c r="CC169" s="1749"/>
      <c r="CD169" s="1749"/>
      <c r="CE169" s="1355"/>
    </row>
    <row r="170" spans="1:83" ht="4.5" customHeight="1">
      <c r="A170" s="224"/>
      <c r="B170" s="1085"/>
      <c r="C170" s="1086"/>
      <c r="D170" s="1087"/>
      <c r="E170" s="1114"/>
      <c r="F170" s="1115"/>
      <c r="G170" s="1209" t="s">
        <v>223</v>
      </c>
      <c r="H170" s="1210"/>
      <c r="I170" s="1210"/>
      <c r="J170" s="1210"/>
      <c r="K170" s="1210"/>
      <c r="L170" s="1210"/>
      <c r="M170" s="1211"/>
      <c r="N170" s="1097"/>
      <c r="O170" s="1096"/>
      <c r="P170" s="1097"/>
      <c r="Q170" s="1096"/>
      <c r="R170" s="1097"/>
      <c r="S170" s="1096"/>
      <c r="T170" s="1097"/>
      <c r="U170" s="1096"/>
      <c r="V170" s="1097"/>
      <c r="W170" s="1096"/>
      <c r="X170" s="1097"/>
      <c r="Y170" s="1096"/>
      <c r="Z170" s="1097"/>
      <c r="AA170" s="1096"/>
      <c r="AB170" s="1097"/>
      <c r="AC170" s="1096"/>
      <c r="AD170" s="1097"/>
      <c r="AE170" s="1096"/>
      <c r="AF170" s="1097"/>
      <c r="AG170" s="1096"/>
      <c r="AH170" s="1097"/>
      <c r="AI170" s="1096"/>
      <c r="AJ170" s="1172"/>
      <c r="AK170" s="1175" t="s">
        <v>295</v>
      </c>
      <c r="AL170" s="1176"/>
      <c r="AM170" s="1176"/>
      <c r="AN170" s="1176"/>
      <c r="AO170" s="1177"/>
      <c r="AP170" s="1102">
        <f>控除!$U$67</f>
        <v>0</v>
      </c>
      <c r="AQ170" s="1103"/>
      <c r="AR170" s="1103"/>
      <c r="AS170" s="1103"/>
      <c r="AT170" s="1103"/>
      <c r="AU170" s="1103"/>
      <c r="AV170" s="1103"/>
      <c r="AW170" s="1106" t="s">
        <v>529</v>
      </c>
      <c r="AX170" s="1107"/>
      <c r="BA170" s="1623"/>
      <c r="BB170" s="1624"/>
      <c r="BC170" s="1625"/>
      <c r="BD170" s="1629"/>
      <c r="BE170" s="1630"/>
      <c r="BF170" s="1630"/>
      <c r="BG170" s="1630"/>
      <c r="BH170" s="1630"/>
      <c r="BI170" s="1630"/>
      <c r="BJ170" s="1630"/>
      <c r="BK170" s="1630"/>
      <c r="BL170" s="1630"/>
      <c r="BM170" s="1630"/>
      <c r="BN170" s="1630"/>
      <c r="BO170" s="1630"/>
      <c r="BP170" s="1630"/>
      <c r="BQ170" s="1359"/>
      <c r="BR170" s="1360"/>
      <c r="BS170" s="1361"/>
      <c r="BT170" s="1748"/>
      <c r="BU170" s="1749"/>
      <c r="BV170" s="1749"/>
      <c r="BW170" s="1749"/>
      <c r="BX170" s="1749"/>
      <c r="BY170" s="1749"/>
      <c r="BZ170" s="1749"/>
      <c r="CA170" s="1749"/>
      <c r="CB170" s="1749"/>
      <c r="CC170" s="1749"/>
      <c r="CD170" s="1749"/>
      <c r="CE170" s="1355"/>
    </row>
    <row r="171" spans="1:83" ht="4.5" customHeight="1">
      <c r="A171" s="224"/>
      <c r="B171" s="1085"/>
      <c r="C171" s="1086"/>
      <c r="D171" s="1087"/>
      <c r="E171" s="1114"/>
      <c r="F171" s="1115"/>
      <c r="G171" s="1210"/>
      <c r="H171" s="1210"/>
      <c r="I171" s="1210"/>
      <c r="J171" s="1210"/>
      <c r="K171" s="1210"/>
      <c r="L171" s="1210"/>
      <c r="M171" s="1212"/>
      <c r="N171" s="1099"/>
      <c r="O171" s="1098"/>
      <c r="P171" s="1099"/>
      <c r="Q171" s="1098"/>
      <c r="R171" s="1099"/>
      <c r="S171" s="1098"/>
      <c r="T171" s="1099"/>
      <c r="U171" s="1098"/>
      <c r="V171" s="1099"/>
      <c r="W171" s="1098"/>
      <c r="X171" s="1099"/>
      <c r="Y171" s="1098"/>
      <c r="Z171" s="1099"/>
      <c r="AA171" s="1098"/>
      <c r="AB171" s="1099"/>
      <c r="AC171" s="1098"/>
      <c r="AD171" s="1099"/>
      <c r="AE171" s="1098"/>
      <c r="AF171" s="1099"/>
      <c r="AG171" s="1098"/>
      <c r="AH171" s="1099"/>
      <c r="AI171" s="1098"/>
      <c r="AJ171" s="1173"/>
      <c r="AK171" s="1178"/>
      <c r="AL171" s="1179"/>
      <c r="AM171" s="1179"/>
      <c r="AN171" s="1179"/>
      <c r="AO171" s="1180"/>
      <c r="AP171" s="1104"/>
      <c r="AQ171" s="1104"/>
      <c r="AR171" s="1104"/>
      <c r="AS171" s="1104"/>
      <c r="AT171" s="1104"/>
      <c r="AU171" s="1104"/>
      <c r="AV171" s="1104"/>
      <c r="AW171" s="1108"/>
      <c r="AX171" s="1109"/>
      <c r="BA171" s="1623"/>
      <c r="BB171" s="1624"/>
      <c r="BC171" s="1625"/>
      <c r="BD171" s="1589" t="s">
        <v>302</v>
      </c>
      <c r="BE171" s="1590"/>
      <c r="BF171" s="1590"/>
      <c r="BG171" s="1590"/>
      <c r="BH171" s="1590"/>
      <c r="BI171" s="1590"/>
      <c r="BJ171" s="1590"/>
      <c r="BK171" s="1590"/>
      <c r="BL171" s="1590"/>
      <c r="BM171" s="1590"/>
      <c r="BN171" s="1590"/>
      <c r="BO171" s="1590"/>
      <c r="BP171" s="1591"/>
      <c r="BQ171" s="1359" t="s">
        <v>501</v>
      </c>
      <c r="BR171" s="1360"/>
      <c r="BS171" s="1361"/>
      <c r="BT171" s="1356">
        <f>控除!$Q$78</f>
        <v>0</v>
      </c>
      <c r="BU171" s="1357"/>
      <c r="BV171" s="1357"/>
      <c r="BW171" s="1357"/>
      <c r="BX171" s="1357"/>
      <c r="BY171" s="1357"/>
      <c r="BZ171" s="1357"/>
      <c r="CA171" s="1357"/>
      <c r="CB171" s="1357"/>
      <c r="CC171" s="1357"/>
      <c r="CD171" s="1357"/>
      <c r="CE171" s="1355"/>
    </row>
    <row r="172" spans="1:83" ht="4.5" customHeight="1" thickBot="1">
      <c r="A172" s="224"/>
      <c r="B172" s="1085"/>
      <c r="C172" s="1086"/>
      <c r="D172" s="1087"/>
      <c r="E172" s="1116"/>
      <c r="F172" s="1117"/>
      <c r="G172" s="1210"/>
      <c r="H172" s="1210"/>
      <c r="I172" s="1210"/>
      <c r="J172" s="1210"/>
      <c r="K172" s="1210"/>
      <c r="L172" s="1210"/>
      <c r="M172" s="1213"/>
      <c r="N172" s="1101"/>
      <c r="O172" s="1100"/>
      <c r="P172" s="1101"/>
      <c r="Q172" s="1100"/>
      <c r="R172" s="1101"/>
      <c r="S172" s="1100"/>
      <c r="T172" s="1101"/>
      <c r="U172" s="1100"/>
      <c r="V172" s="1101"/>
      <c r="W172" s="1100"/>
      <c r="X172" s="1101"/>
      <c r="Y172" s="1100"/>
      <c r="Z172" s="1101"/>
      <c r="AA172" s="1100"/>
      <c r="AB172" s="1101"/>
      <c r="AC172" s="1100"/>
      <c r="AD172" s="1101"/>
      <c r="AE172" s="1100"/>
      <c r="AF172" s="1101"/>
      <c r="AG172" s="1100"/>
      <c r="AH172" s="1101"/>
      <c r="AI172" s="1100"/>
      <c r="AJ172" s="1174"/>
      <c r="AK172" s="1181"/>
      <c r="AL172" s="1182"/>
      <c r="AM172" s="1182"/>
      <c r="AN172" s="1182"/>
      <c r="AO172" s="1183"/>
      <c r="AP172" s="1105"/>
      <c r="AQ172" s="1105"/>
      <c r="AR172" s="1105"/>
      <c r="AS172" s="1105"/>
      <c r="AT172" s="1105"/>
      <c r="AU172" s="1105"/>
      <c r="AV172" s="1105"/>
      <c r="AW172" s="1110"/>
      <c r="AX172" s="1111"/>
      <c r="BA172" s="1623"/>
      <c r="BB172" s="1624"/>
      <c r="BC172" s="1625"/>
      <c r="BD172" s="1523"/>
      <c r="BE172" s="1393"/>
      <c r="BF172" s="1393"/>
      <c r="BG172" s="1393"/>
      <c r="BH172" s="1393"/>
      <c r="BI172" s="1393"/>
      <c r="BJ172" s="1393"/>
      <c r="BK172" s="1393"/>
      <c r="BL172" s="1393"/>
      <c r="BM172" s="1393"/>
      <c r="BN172" s="1393"/>
      <c r="BO172" s="1393"/>
      <c r="BP172" s="1394"/>
      <c r="BQ172" s="1359"/>
      <c r="BR172" s="1360"/>
      <c r="BS172" s="1361"/>
      <c r="BT172" s="1358"/>
      <c r="BU172" s="1357"/>
      <c r="BV172" s="1357"/>
      <c r="BW172" s="1357"/>
      <c r="BX172" s="1357"/>
      <c r="BY172" s="1357"/>
      <c r="BZ172" s="1357"/>
      <c r="CA172" s="1357"/>
      <c r="CB172" s="1357"/>
      <c r="CC172" s="1357"/>
      <c r="CD172" s="1357"/>
      <c r="CE172" s="1355"/>
    </row>
    <row r="173" spans="1:83" ht="4.5" customHeight="1">
      <c r="A173" s="224"/>
      <c r="B173" s="1721"/>
      <c r="C173" s="1721"/>
      <c r="D173" s="1721"/>
      <c r="E173" s="1721"/>
      <c r="F173" s="1721"/>
      <c r="G173" s="1721"/>
      <c r="H173" s="1721"/>
      <c r="I173" s="1721"/>
      <c r="J173" s="1721"/>
      <c r="K173" s="1721"/>
      <c r="L173" s="1721"/>
      <c r="M173" s="1721"/>
      <c r="N173" s="1721"/>
      <c r="O173" s="1721"/>
      <c r="P173" s="1721"/>
      <c r="Q173" s="1721"/>
      <c r="R173" s="1721"/>
      <c r="S173" s="1721"/>
      <c r="T173" s="1721"/>
      <c r="U173" s="1721"/>
      <c r="V173" s="1721"/>
      <c r="W173" s="1721"/>
      <c r="X173" s="1721"/>
      <c r="Y173" s="1721"/>
      <c r="Z173" s="1721"/>
      <c r="AA173" s="1721"/>
      <c r="AB173" s="1721"/>
      <c r="AC173" s="1721"/>
      <c r="AD173" s="1721"/>
      <c r="AE173" s="1721"/>
      <c r="AF173" s="1722"/>
      <c r="AG173" s="1725" t="s">
        <v>306</v>
      </c>
      <c r="AH173" s="1726"/>
      <c r="AI173" s="1726"/>
      <c r="AJ173" s="1726"/>
      <c r="AK173" s="1726"/>
      <c r="AL173" s="1727"/>
      <c r="AM173" s="1731">
        <f>控除!$U$68</f>
        <v>0</v>
      </c>
      <c r="AN173" s="1659"/>
      <c r="AO173" s="1659"/>
      <c r="AP173" s="1659"/>
      <c r="AQ173" s="1659"/>
      <c r="AR173" s="1659"/>
      <c r="AS173" s="1659"/>
      <c r="AT173" s="1659"/>
      <c r="AU173" s="1659"/>
      <c r="AV173" s="1659"/>
      <c r="AW173" s="1108" t="s">
        <v>320</v>
      </c>
      <c r="AX173" s="1109"/>
      <c r="BA173" s="1623"/>
      <c r="BB173" s="1624"/>
      <c r="BC173" s="1625"/>
      <c r="BD173" s="1523"/>
      <c r="BE173" s="1393"/>
      <c r="BF173" s="1393"/>
      <c r="BG173" s="1393"/>
      <c r="BH173" s="1393"/>
      <c r="BI173" s="1393"/>
      <c r="BJ173" s="1393"/>
      <c r="BK173" s="1393"/>
      <c r="BL173" s="1393"/>
      <c r="BM173" s="1393"/>
      <c r="BN173" s="1393"/>
      <c r="BO173" s="1393"/>
      <c r="BP173" s="1394"/>
      <c r="BQ173" s="1359"/>
      <c r="BR173" s="1360"/>
      <c r="BS173" s="1361"/>
      <c r="BT173" s="1358"/>
      <c r="BU173" s="1357"/>
      <c r="BV173" s="1357"/>
      <c r="BW173" s="1357"/>
      <c r="BX173" s="1357"/>
      <c r="BY173" s="1357"/>
      <c r="BZ173" s="1357"/>
      <c r="CA173" s="1357"/>
      <c r="CB173" s="1357"/>
      <c r="CC173" s="1357"/>
      <c r="CD173" s="1357"/>
      <c r="CE173" s="1355"/>
    </row>
    <row r="174" spans="1:83" ht="4.5" customHeight="1">
      <c r="A174" s="224"/>
      <c r="B174" s="1723"/>
      <c r="C174" s="1723"/>
      <c r="D174" s="1723"/>
      <c r="E174" s="1723"/>
      <c r="F174" s="1723"/>
      <c r="G174" s="1723"/>
      <c r="H174" s="1723"/>
      <c r="I174" s="1723"/>
      <c r="J174" s="1723"/>
      <c r="K174" s="1723"/>
      <c r="L174" s="1723"/>
      <c r="M174" s="1723"/>
      <c r="N174" s="1723"/>
      <c r="O174" s="1723"/>
      <c r="P174" s="1723"/>
      <c r="Q174" s="1723"/>
      <c r="R174" s="1723"/>
      <c r="S174" s="1723"/>
      <c r="T174" s="1723"/>
      <c r="U174" s="1723"/>
      <c r="V174" s="1723"/>
      <c r="W174" s="1723"/>
      <c r="X174" s="1723"/>
      <c r="Y174" s="1723"/>
      <c r="Z174" s="1723"/>
      <c r="AA174" s="1723"/>
      <c r="AB174" s="1723"/>
      <c r="AC174" s="1723"/>
      <c r="AD174" s="1723"/>
      <c r="AE174" s="1723"/>
      <c r="AF174" s="1724"/>
      <c r="AG174" s="1725"/>
      <c r="AH174" s="1726"/>
      <c r="AI174" s="1726"/>
      <c r="AJ174" s="1726"/>
      <c r="AK174" s="1726"/>
      <c r="AL174" s="1727"/>
      <c r="AM174" s="1658"/>
      <c r="AN174" s="1659"/>
      <c r="AO174" s="1659"/>
      <c r="AP174" s="1659"/>
      <c r="AQ174" s="1659"/>
      <c r="AR174" s="1659"/>
      <c r="AS174" s="1659"/>
      <c r="AT174" s="1659"/>
      <c r="AU174" s="1659"/>
      <c r="AV174" s="1659"/>
      <c r="AW174" s="1108"/>
      <c r="AX174" s="1109"/>
      <c r="BA174" s="1623"/>
      <c r="BB174" s="1624"/>
      <c r="BC174" s="1625"/>
      <c r="BD174" s="1524"/>
      <c r="BE174" s="1438"/>
      <c r="BF174" s="1438"/>
      <c r="BG174" s="1438"/>
      <c r="BH174" s="1438"/>
      <c r="BI174" s="1438"/>
      <c r="BJ174" s="1438"/>
      <c r="BK174" s="1438"/>
      <c r="BL174" s="1438"/>
      <c r="BM174" s="1438"/>
      <c r="BN174" s="1438"/>
      <c r="BO174" s="1438"/>
      <c r="BP174" s="1525"/>
      <c r="BQ174" s="1359"/>
      <c r="BR174" s="1360"/>
      <c r="BS174" s="1361"/>
      <c r="BT174" s="1358"/>
      <c r="BU174" s="1357"/>
      <c r="BV174" s="1357"/>
      <c r="BW174" s="1357"/>
      <c r="BX174" s="1357"/>
      <c r="BY174" s="1357"/>
      <c r="BZ174" s="1357"/>
      <c r="CA174" s="1357"/>
      <c r="CB174" s="1357"/>
      <c r="CC174" s="1357"/>
      <c r="CD174" s="1357"/>
      <c r="CE174" s="1355"/>
    </row>
    <row r="175" spans="1:83" ht="4.5" customHeight="1">
      <c r="A175" s="224"/>
      <c r="B175" s="1723"/>
      <c r="C175" s="1723"/>
      <c r="D175" s="1723"/>
      <c r="E175" s="1723"/>
      <c r="F175" s="1723"/>
      <c r="G175" s="1723"/>
      <c r="H175" s="1723"/>
      <c r="I175" s="1723"/>
      <c r="J175" s="1723"/>
      <c r="K175" s="1723"/>
      <c r="L175" s="1723"/>
      <c r="M175" s="1723"/>
      <c r="N175" s="1723"/>
      <c r="O175" s="1723"/>
      <c r="P175" s="1723"/>
      <c r="Q175" s="1723"/>
      <c r="R175" s="1723"/>
      <c r="S175" s="1723"/>
      <c r="T175" s="1723"/>
      <c r="U175" s="1723"/>
      <c r="V175" s="1723"/>
      <c r="W175" s="1723"/>
      <c r="X175" s="1723"/>
      <c r="Y175" s="1723"/>
      <c r="Z175" s="1723"/>
      <c r="AA175" s="1723"/>
      <c r="AB175" s="1723"/>
      <c r="AC175" s="1723"/>
      <c r="AD175" s="1723"/>
      <c r="AE175" s="1723"/>
      <c r="AF175" s="1724"/>
      <c r="AG175" s="1725"/>
      <c r="AH175" s="1726"/>
      <c r="AI175" s="1726"/>
      <c r="AJ175" s="1726"/>
      <c r="AK175" s="1726"/>
      <c r="AL175" s="1727"/>
      <c r="AM175" s="1658"/>
      <c r="AN175" s="1659"/>
      <c r="AO175" s="1659"/>
      <c r="AP175" s="1659"/>
      <c r="AQ175" s="1659"/>
      <c r="AR175" s="1659"/>
      <c r="AS175" s="1659"/>
      <c r="AT175" s="1659"/>
      <c r="AU175" s="1659"/>
      <c r="AV175" s="1659"/>
      <c r="AW175" s="1108"/>
      <c r="AX175" s="1109"/>
      <c r="BA175" s="1623"/>
      <c r="BB175" s="1624"/>
      <c r="BC175" s="1625"/>
      <c r="BD175" s="1639" t="s">
        <v>303</v>
      </c>
      <c r="BE175" s="1640"/>
      <c r="BF175" s="1640"/>
      <c r="BG175" s="1640"/>
      <c r="BH175" s="1640"/>
      <c r="BI175" s="1640"/>
      <c r="BJ175" s="1640"/>
      <c r="BK175" s="1640"/>
      <c r="BL175" s="1640"/>
      <c r="BM175" s="1777" t="s">
        <v>304</v>
      </c>
      <c r="BN175" s="1778"/>
      <c r="BO175" s="1783" t="s">
        <v>61</v>
      </c>
      <c r="BP175" s="1784"/>
      <c r="BQ175" s="1359" t="s">
        <v>502</v>
      </c>
      <c r="BR175" s="1360"/>
      <c r="BS175" s="1361"/>
      <c r="BT175" s="1356">
        <f>控除!$Q$85</f>
        <v>0</v>
      </c>
      <c r="BU175" s="1357"/>
      <c r="BV175" s="1357"/>
      <c r="BW175" s="1357"/>
      <c r="BX175" s="1357"/>
      <c r="BY175" s="1357"/>
      <c r="BZ175" s="1357"/>
      <c r="CA175" s="1357"/>
      <c r="CB175" s="1357"/>
      <c r="CC175" s="1357"/>
      <c r="CD175" s="1357"/>
      <c r="CE175" s="1355"/>
    </row>
    <row r="176" spans="1:83" ht="4.5" customHeight="1">
      <c r="A176" s="224"/>
      <c r="B176" s="1723"/>
      <c r="C176" s="1723"/>
      <c r="D176" s="1723"/>
      <c r="E176" s="1723"/>
      <c r="F176" s="1723"/>
      <c r="G176" s="1723"/>
      <c r="H176" s="1723"/>
      <c r="I176" s="1723"/>
      <c r="J176" s="1723"/>
      <c r="K176" s="1723"/>
      <c r="L176" s="1723"/>
      <c r="M176" s="1723"/>
      <c r="N176" s="1723"/>
      <c r="O176" s="1723"/>
      <c r="P176" s="1723"/>
      <c r="Q176" s="1723"/>
      <c r="R176" s="1723"/>
      <c r="S176" s="1723"/>
      <c r="T176" s="1723"/>
      <c r="U176" s="1723"/>
      <c r="V176" s="1723"/>
      <c r="W176" s="1723"/>
      <c r="X176" s="1723"/>
      <c r="Y176" s="1723"/>
      <c r="Z176" s="1723"/>
      <c r="AA176" s="1723"/>
      <c r="AB176" s="1723"/>
      <c r="AC176" s="1723"/>
      <c r="AD176" s="1723"/>
      <c r="AE176" s="1723"/>
      <c r="AF176" s="1724"/>
      <c r="AG176" s="1725"/>
      <c r="AH176" s="1726"/>
      <c r="AI176" s="1726"/>
      <c r="AJ176" s="1726"/>
      <c r="AK176" s="1726"/>
      <c r="AL176" s="1727"/>
      <c r="AM176" s="1658"/>
      <c r="AN176" s="1659"/>
      <c r="AO176" s="1659"/>
      <c r="AP176" s="1659"/>
      <c r="AQ176" s="1659"/>
      <c r="AR176" s="1659"/>
      <c r="AS176" s="1659"/>
      <c r="AT176" s="1659"/>
      <c r="AU176" s="1659"/>
      <c r="AV176" s="1659"/>
      <c r="AW176" s="1108"/>
      <c r="AX176" s="1109"/>
      <c r="BA176" s="1623"/>
      <c r="BB176" s="1624"/>
      <c r="BC176" s="1625"/>
      <c r="BD176" s="1642"/>
      <c r="BE176" s="1643"/>
      <c r="BF176" s="1643"/>
      <c r="BG176" s="1643"/>
      <c r="BH176" s="1643"/>
      <c r="BI176" s="1643"/>
      <c r="BJ176" s="1643"/>
      <c r="BK176" s="1643"/>
      <c r="BL176" s="1643"/>
      <c r="BM176" s="1779"/>
      <c r="BN176" s="1780"/>
      <c r="BO176" s="1785"/>
      <c r="BP176" s="1786"/>
      <c r="BQ176" s="1359"/>
      <c r="BR176" s="1360"/>
      <c r="BS176" s="1361"/>
      <c r="BT176" s="1358"/>
      <c r="BU176" s="1357"/>
      <c r="BV176" s="1357"/>
      <c r="BW176" s="1357"/>
      <c r="BX176" s="1357"/>
      <c r="BY176" s="1357"/>
      <c r="BZ176" s="1357"/>
      <c r="CA176" s="1357"/>
      <c r="CB176" s="1357"/>
      <c r="CC176" s="1357"/>
      <c r="CD176" s="1357"/>
      <c r="CE176" s="1355"/>
    </row>
    <row r="177" spans="1:83" ht="4.5" customHeight="1" thickBot="1">
      <c r="A177" s="224"/>
      <c r="B177" s="1723"/>
      <c r="C177" s="1723"/>
      <c r="D177" s="1723"/>
      <c r="E177" s="1723"/>
      <c r="F177" s="1723"/>
      <c r="G177" s="1723"/>
      <c r="H177" s="1723"/>
      <c r="I177" s="1723"/>
      <c r="J177" s="1723"/>
      <c r="K177" s="1723"/>
      <c r="L177" s="1723"/>
      <c r="M177" s="1723"/>
      <c r="N177" s="1723"/>
      <c r="O177" s="1723"/>
      <c r="P177" s="1723"/>
      <c r="Q177" s="1723"/>
      <c r="R177" s="1723"/>
      <c r="S177" s="1723"/>
      <c r="T177" s="1723"/>
      <c r="U177" s="1723"/>
      <c r="V177" s="1723"/>
      <c r="W177" s="1723"/>
      <c r="X177" s="1723"/>
      <c r="Y177" s="1723"/>
      <c r="Z177" s="1723"/>
      <c r="AA177" s="1723"/>
      <c r="AB177" s="1723"/>
      <c r="AC177" s="1723"/>
      <c r="AD177" s="1723"/>
      <c r="AE177" s="1723"/>
      <c r="AF177" s="1724"/>
      <c r="AG177" s="1728"/>
      <c r="AH177" s="1729"/>
      <c r="AI177" s="1729"/>
      <c r="AJ177" s="1729"/>
      <c r="AK177" s="1729"/>
      <c r="AL177" s="1730"/>
      <c r="AM177" s="1732"/>
      <c r="AN177" s="1733"/>
      <c r="AO177" s="1733"/>
      <c r="AP177" s="1733"/>
      <c r="AQ177" s="1733"/>
      <c r="AR177" s="1733"/>
      <c r="AS177" s="1733"/>
      <c r="AT177" s="1733"/>
      <c r="AU177" s="1733"/>
      <c r="AV177" s="1733"/>
      <c r="AW177" s="1734"/>
      <c r="AX177" s="1735"/>
      <c r="BA177" s="1623"/>
      <c r="BB177" s="1624"/>
      <c r="BC177" s="1625"/>
      <c r="BD177" s="1642"/>
      <c r="BE177" s="1643"/>
      <c r="BF177" s="1643"/>
      <c r="BG177" s="1643"/>
      <c r="BH177" s="1643"/>
      <c r="BI177" s="1643"/>
      <c r="BJ177" s="1643"/>
      <c r="BK177" s="1643"/>
      <c r="BL177" s="1643"/>
      <c r="BM177" s="1779"/>
      <c r="BN177" s="1780"/>
      <c r="BO177" s="1785"/>
      <c r="BP177" s="1786"/>
      <c r="BQ177" s="1359"/>
      <c r="BR177" s="1360"/>
      <c r="BS177" s="1361"/>
      <c r="BT177" s="1358"/>
      <c r="BU177" s="1357"/>
      <c r="BV177" s="1357"/>
      <c r="BW177" s="1357"/>
      <c r="BX177" s="1357"/>
      <c r="BY177" s="1357"/>
      <c r="BZ177" s="1357"/>
      <c r="CA177" s="1357"/>
      <c r="CB177" s="1357"/>
      <c r="CC177" s="1357"/>
      <c r="CD177" s="1357"/>
      <c r="CE177" s="1355"/>
    </row>
    <row r="178" spans="1:83" ht="4.5" customHeight="1">
      <c r="A178" s="224"/>
      <c r="B178" s="271"/>
      <c r="C178" s="271"/>
      <c r="D178" s="271"/>
      <c r="E178" s="271"/>
      <c r="F178" s="271"/>
      <c r="G178" s="271"/>
      <c r="H178" s="272"/>
      <c r="I178" s="272"/>
      <c r="J178" s="272"/>
      <c r="K178" s="272"/>
      <c r="L178" s="272"/>
      <c r="M178" s="272"/>
      <c r="N178" s="272"/>
      <c r="O178" s="272"/>
      <c r="P178" s="272"/>
      <c r="Q178" s="272"/>
      <c r="R178" s="272"/>
      <c r="S178" s="272"/>
      <c r="T178" s="272"/>
      <c r="U178" s="272"/>
      <c r="V178" s="268"/>
      <c r="W178" s="268"/>
      <c r="X178" s="268"/>
      <c r="Y178" s="273"/>
      <c r="Z178" s="273"/>
      <c r="AA178" s="273"/>
      <c r="AB178" s="273"/>
      <c r="AC178" s="273"/>
      <c r="AF178" s="273"/>
      <c r="AG178" s="274" t="s">
        <v>61</v>
      </c>
      <c r="AH178" s="274"/>
      <c r="AI178" s="274"/>
      <c r="AJ178" s="274"/>
      <c r="AK178" s="274"/>
      <c r="AL178" s="274"/>
      <c r="AM178" s="274"/>
      <c r="AN178" s="274"/>
      <c r="AO178" s="274"/>
      <c r="AP178" s="274"/>
      <c r="AQ178" s="274"/>
      <c r="AR178" s="274"/>
      <c r="AS178" s="274"/>
      <c r="AT178" s="274"/>
      <c r="AU178" s="274"/>
      <c r="AV178" s="274"/>
      <c r="AW178" s="274"/>
      <c r="AX178" s="274"/>
      <c r="BA178" s="1623"/>
      <c r="BB178" s="1624"/>
      <c r="BC178" s="1625"/>
      <c r="BD178" s="1645"/>
      <c r="BE178" s="1646"/>
      <c r="BF178" s="1646"/>
      <c r="BG178" s="1646"/>
      <c r="BH178" s="1646"/>
      <c r="BI178" s="1646"/>
      <c r="BJ178" s="1646"/>
      <c r="BK178" s="1646"/>
      <c r="BL178" s="1646"/>
      <c r="BM178" s="1781"/>
      <c r="BN178" s="1782"/>
      <c r="BO178" s="1787"/>
      <c r="BP178" s="1788"/>
      <c r="BQ178" s="1359"/>
      <c r="BR178" s="1360"/>
      <c r="BS178" s="1361"/>
      <c r="BT178" s="1358"/>
      <c r="BU178" s="1357"/>
      <c r="BV178" s="1357"/>
      <c r="BW178" s="1357"/>
      <c r="BX178" s="1357"/>
      <c r="BY178" s="1357"/>
      <c r="BZ178" s="1357"/>
      <c r="CA178" s="1357"/>
      <c r="CB178" s="1357"/>
      <c r="CC178" s="1357"/>
      <c r="CD178" s="1357"/>
      <c r="CE178" s="1355"/>
    </row>
    <row r="179" spans="1:83" ht="4.5" customHeight="1">
      <c r="A179" s="224"/>
      <c r="B179" s="271"/>
      <c r="C179" s="271"/>
      <c r="D179" s="271"/>
      <c r="E179" s="271"/>
      <c r="F179" s="271"/>
      <c r="G179" s="271"/>
      <c r="H179" s="272"/>
      <c r="I179" s="272"/>
      <c r="J179" s="272"/>
      <c r="K179" s="272"/>
      <c r="L179" s="272"/>
      <c r="M179" s="272"/>
      <c r="N179" s="272"/>
      <c r="O179" s="272"/>
      <c r="P179" s="272"/>
      <c r="Q179" s="272"/>
      <c r="R179" s="272"/>
      <c r="S179" s="272"/>
      <c r="T179" s="272"/>
      <c r="U179" s="272"/>
      <c r="V179" s="268"/>
      <c r="W179" s="268"/>
      <c r="X179" s="268"/>
      <c r="Y179" s="273"/>
      <c r="Z179" s="273"/>
      <c r="AA179" s="273"/>
      <c r="AB179" s="273"/>
      <c r="AC179" s="273"/>
      <c r="AF179" s="273"/>
      <c r="AG179" s="275"/>
      <c r="AH179" s="275"/>
      <c r="AI179" s="275"/>
      <c r="AJ179" s="275"/>
      <c r="AK179" s="275"/>
      <c r="AL179" s="275"/>
      <c r="AM179" s="275"/>
      <c r="AN179" s="275"/>
      <c r="AO179" s="275"/>
      <c r="AP179" s="275"/>
      <c r="AQ179" s="275"/>
      <c r="AR179" s="275"/>
      <c r="AS179" s="275"/>
      <c r="AT179" s="275"/>
      <c r="AU179" s="275"/>
      <c r="AV179" s="275"/>
      <c r="AW179" s="275"/>
      <c r="AX179" s="275"/>
      <c r="BA179" s="1623"/>
      <c r="BB179" s="1624"/>
      <c r="BC179" s="1625"/>
      <c r="BD179" s="1750" t="s">
        <v>305</v>
      </c>
      <c r="BE179" s="1751"/>
      <c r="BF179" s="1751"/>
      <c r="BG179" s="1751"/>
      <c r="BH179" s="1751"/>
      <c r="BI179" s="1751"/>
      <c r="BJ179" s="1751"/>
      <c r="BK179" s="1751"/>
      <c r="BL179" s="1751"/>
      <c r="BM179" s="1751"/>
      <c r="BN179" s="1751"/>
      <c r="BO179" s="1751"/>
      <c r="BP179" s="1752"/>
      <c r="BQ179" s="1680" t="s">
        <v>685</v>
      </c>
      <c r="BR179" s="1681"/>
      <c r="BS179" s="1682"/>
      <c r="BT179" s="1767">
        <f>SUM($BT$167:$CD$178)</f>
        <v>430000</v>
      </c>
      <c r="BU179" s="1768"/>
      <c r="BV179" s="1768"/>
      <c r="BW179" s="1768"/>
      <c r="BX179" s="1768"/>
      <c r="BY179" s="1768"/>
      <c r="BZ179" s="1768"/>
      <c r="CA179" s="1768"/>
      <c r="CB179" s="1768"/>
      <c r="CC179" s="1768"/>
      <c r="CD179" s="1768"/>
      <c r="CE179" s="1742"/>
    </row>
    <row r="180" spans="1:83" ht="4.5" customHeight="1">
      <c r="A180" s="224"/>
      <c r="B180" s="271"/>
      <c r="C180" s="271"/>
      <c r="D180" s="271"/>
      <c r="E180" s="271"/>
      <c r="F180" s="271"/>
      <c r="G180" s="271"/>
      <c r="H180" s="272"/>
      <c r="I180" s="272"/>
      <c r="J180" s="272"/>
      <c r="K180" s="272"/>
      <c r="L180" s="272"/>
      <c r="M180" s="272"/>
      <c r="N180" s="272"/>
      <c r="O180" s="272"/>
      <c r="P180" s="272"/>
      <c r="Q180" s="272"/>
      <c r="R180" s="272"/>
      <c r="S180" s="272"/>
      <c r="T180" s="272"/>
      <c r="U180" s="272"/>
      <c r="V180" s="268"/>
      <c r="W180" s="268"/>
      <c r="X180" s="268"/>
      <c r="Y180" s="273"/>
      <c r="Z180" s="273"/>
      <c r="AA180" s="273"/>
      <c r="AB180" s="273"/>
      <c r="AC180" s="273"/>
      <c r="AF180" s="273"/>
      <c r="AG180" s="275"/>
      <c r="AH180" s="275"/>
      <c r="AI180" s="275"/>
      <c r="AJ180" s="275"/>
      <c r="AK180" s="275"/>
      <c r="AL180" s="275"/>
      <c r="AM180" s="275"/>
      <c r="AN180" s="275"/>
      <c r="AO180" s="275"/>
      <c r="AP180" s="275"/>
      <c r="AQ180" s="275"/>
      <c r="AR180" s="275"/>
      <c r="AS180" s="275"/>
      <c r="AT180" s="275"/>
      <c r="AU180" s="275"/>
      <c r="AV180" s="275"/>
      <c r="AW180" s="275"/>
      <c r="AX180" s="275"/>
      <c r="BA180" s="1623"/>
      <c r="BB180" s="1624"/>
      <c r="BC180" s="1625"/>
      <c r="BD180" s="1736"/>
      <c r="BE180" s="1737"/>
      <c r="BF180" s="1737"/>
      <c r="BG180" s="1737"/>
      <c r="BH180" s="1737"/>
      <c r="BI180" s="1737"/>
      <c r="BJ180" s="1737"/>
      <c r="BK180" s="1737"/>
      <c r="BL180" s="1737"/>
      <c r="BM180" s="1737"/>
      <c r="BN180" s="1737"/>
      <c r="BO180" s="1737"/>
      <c r="BP180" s="1738"/>
      <c r="BQ180" s="1683"/>
      <c r="BR180" s="1684"/>
      <c r="BS180" s="1685"/>
      <c r="BT180" s="1769"/>
      <c r="BU180" s="1770"/>
      <c r="BV180" s="1770"/>
      <c r="BW180" s="1770"/>
      <c r="BX180" s="1770"/>
      <c r="BY180" s="1770"/>
      <c r="BZ180" s="1770"/>
      <c r="CA180" s="1770"/>
      <c r="CB180" s="1770"/>
      <c r="CC180" s="1770"/>
      <c r="CD180" s="1770"/>
      <c r="CE180" s="1743"/>
    </row>
    <row r="181" spans="1:83" ht="4.5" customHeight="1" thickBot="1">
      <c r="A181" s="224"/>
      <c r="B181" s="271"/>
      <c r="C181" s="271"/>
      <c r="D181" s="271"/>
      <c r="E181" s="271"/>
      <c r="F181" s="271"/>
      <c r="G181" s="271"/>
      <c r="H181" s="272"/>
      <c r="I181" s="272"/>
      <c r="J181" s="272"/>
      <c r="K181" s="272"/>
      <c r="L181" s="272"/>
      <c r="M181" s="272"/>
      <c r="N181" s="272"/>
      <c r="O181" s="272"/>
      <c r="P181" s="272"/>
      <c r="Q181" s="272"/>
      <c r="R181" s="272"/>
      <c r="S181" s="272"/>
      <c r="T181" s="272"/>
      <c r="U181" s="272"/>
      <c r="V181" s="268"/>
      <c r="W181" s="268"/>
      <c r="X181" s="268"/>
      <c r="Y181" s="273"/>
      <c r="Z181" s="273"/>
      <c r="AA181" s="273"/>
      <c r="AB181" s="273"/>
      <c r="AC181" s="273"/>
      <c r="AF181" s="273"/>
      <c r="AG181" s="275"/>
      <c r="AH181" s="275"/>
      <c r="AI181" s="275"/>
      <c r="AJ181" s="275"/>
      <c r="AK181" s="275"/>
      <c r="AL181" s="275"/>
      <c r="AM181" s="275"/>
      <c r="AN181" s="275"/>
      <c r="AO181" s="275"/>
      <c r="AP181" s="275"/>
      <c r="AQ181" s="275"/>
      <c r="AR181" s="275"/>
      <c r="AS181" s="275"/>
      <c r="AT181" s="275"/>
      <c r="AU181" s="275"/>
      <c r="AV181" s="275"/>
      <c r="AW181" s="275"/>
      <c r="AX181" s="275"/>
      <c r="BA181" s="1623"/>
      <c r="BB181" s="1624"/>
      <c r="BC181" s="1625"/>
      <c r="BD181" s="1736" t="s">
        <v>686</v>
      </c>
      <c r="BE181" s="1737"/>
      <c r="BF181" s="1737"/>
      <c r="BG181" s="1737"/>
      <c r="BH181" s="1737"/>
      <c r="BI181" s="1737"/>
      <c r="BJ181" s="1737"/>
      <c r="BK181" s="1737"/>
      <c r="BL181" s="1737"/>
      <c r="BM181" s="1737"/>
      <c r="BN181" s="1737"/>
      <c r="BO181" s="1737"/>
      <c r="BP181" s="1738"/>
      <c r="BQ181" s="1683"/>
      <c r="BR181" s="1684"/>
      <c r="BS181" s="1685"/>
      <c r="BT181" s="1769"/>
      <c r="BU181" s="1770"/>
      <c r="BV181" s="1770"/>
      <c r="BW181" s="1770"/>
      <c r="BX181" s="1770"/>
      <c r="BY181" s="1770"/>
      <c r="BZ181" s="1770"/>
      <c r="CA181" s="1770"/>
      <c r="CB181" s="1770"/>
      <c r="CC181" s="1770"/>
      <c r="CD181" s="1770"/>
      <c r="CE181" s="1743"/>
    </row>
    <row r="182" spans="1:83" ht="4.5" customHeight="1" thickBot="1">
      <c r="A182" s="224"/>
      <c r="B182" s="1631" t="s">
        <v>501</v>
      </c>
      <c r="C182" s="1267"/>
      <c r="D182" s="1632" t="s">
        <v>307</v>
      </c>
      <c r="E182" s="1632"/>
      <c r="F182" s="1632"/>
      <c r="G182" s="1632"/>
      <c r="H182" s="1632"/>
      <c r="I182" s="1632"/>
      <c r="J182" s="1633"/>
      <c r="K182" s="1563" t="s">
        <v>308</v>
      </c>
      <c r="L182" s="1564"/>
      <c r="M182" s="1564"/>
      <c r="N182" s="1564"/>
      <c r="O182" s="1564"/>
      <c r="P182" s="1564"/>
      <c r="Q182" s="1564"/>
      <c r="R182" s="1564"/>
      <c r="S182" s="1564"/>
      <c r="T182" s="1564"/>
      <c r="U182" s="1564"/>
      <c r="V182" s="1638"/>
      <c r="W182" s="1563" t="s">
        <v>309</v>
      </c>
      <c r="X182" s="1564"/>
      <c r="Y182" s="1564"/>
      <c r="Z182" s="1564"/>
      <c r="AA182" s="1564"/>
      <c r="AB182" s="1564"/>
      <c r="AC182" s="1564"/>
      <c r="AD182" s="1564"/>
      <c r="AE182" s="1564"/>
      <c r="AF182" s="1564"/>
      <c r="AG182" s="1564"/>
      <c r="AH182" s="1564"/>
      <c r="AI182" s="1638"/>
      <c r="AJ182" s="1799" t="s">
        <v>310</v>
      </c>
      <c r="AK182" s="1800"/>
      <c r="AL182" s="1800"/>
      <c r="AM182" s="1800"/>
      <c r="AN182" s="1800"/>
      <c r="AO182" s="1800"/>
      <c r="AP182" s="1800"/>
      <c r="AQ182" s="1800"/>
      <c r="AR182" s="1800"/>
      <c r="AS182" s="1800"/>
      <c r="AT182" s="1800"/>
      <c r="AU182" s="1800"/>
      <c r="AV182" s="1800"/>
      <c r="AW182" s="1800"/>
      <c r="AX182" s="1801"/>
      <c r="BA182" s="1626"/>
      <c r="BB182" s="1627"/>
      <c r="BC182" s="1628"/>
      <c r="BD182" s="1739"/>
      <c r="BE182" s="1740"/>
      <c r="BF182" s="1740"/>
      <c r="BG182" s="1740"/>
      <c r="BH182" s="1740"/>
      <c r="BI182" s="1740"/>
      <c r="BJ182" s="1740"/>
      <c r="BK182" s="1740"/>
      <c r="BL182" s="1740"/>
      <c r="BM182" s="1740"/>
      <c r="BN182" s="1740"/>
      <c r="BO182" s="1740"/>
      <c r="BP182" s="1741"/>
      <c r="BQ182" s="1704"/>
      <c r="BR182" s="1705"/>
      <c r="BS182" s="1706"/>
      <c r="BT182" s="1771"/>
      <c r="BU182" s="1772"/>
      <c r="BV182" s="1772"/>
      <c r="BW182" s="1772"/>
      <c r="BX182" s="1772"/>
      <c r="BY182" s="1772"/>
      <c r="BZ182" s="1772"/>
      <c r="CA182" s="1772"/>
      <c r="CB182" s="1772"/>
      <c r="CC182" s="1772"/>
      <c r="CD182" s="1772"/>
      <c r="CE182" s="1744"/>
    </row>
    <row r="183" spans="1:83" ht="4.5" customHeight="1">
      <c r="A183" s="224"/>
      <c r="B183" s="1268"/>
      <c r="C183" s="1269"/>
      <c r="D183" s="1634"/>
      <c r="E183" s="1634"/>
      <c r="F183" s="1634"/>
      <c r="G183" s="1634"/>
      <c r="H183" s="1634"/>
      <c r="I183" s="1634"/>
      <c r="J183" s="1635"/>
      <c r="K183" s="1282"/>
      <c r="L183" s="1283"/>
      <c r="M183" s="1283"/>
      <c r="N183" s="1283"/>
      <c r="O183" s="1283"/>
      <c r="P183" s="1283"/>
      <c r="Q183" s="1283"/>
      <c r="R183" s="1283"/>
      <c r="S183" s="1283"/>
      <c r="T183" s="1283"/>
      <c r="U183" s="1283"/>
      <c r="V183" s="1284"/>
      <c r="W183" s="1282"/>
      <c r="X183" s="1283"/>
      <c r="Y183" s="1283"/>
      <c r="Z183" s="1283"/>
      <c r="AA183" s="1283"/>
      <c r="AB183" s="1283"/>
      <c r="AC183" s="1283"/>
      <c r="AD183" s="1283"/>
      <c r="AE183" s="1283"/>
      <c r="AF183" s="1283"/>
      <c r="AG183" s="1283"/>
      <c r="AH183" s="1283"/>
      <c r="AI183" s="1284"/>
      <c r="AJ183" s="1802"/>
      <c r="AK183" s="1667"/>
      <c r="AL183" s="1667"/>
      <c r="AM183" s="1667"/>
      <c r="AN183" s="1667"/>
      <c r="AO183" s="1667"/>
      <c r="AP183" s="1667"/>
      <c r="AQ183" s="1667"/>
      <c r="AR183" s="1667"/>
      <c r="AS183" s="1667"/>
      <c r="AT183" s="1667"/>
      <c r="AU183" s="1667"/>
      <c r="AV183" s="1667"/>
      <c r="AW183" s="1667"/>
      <c r="AX183" s="1803"/>
    </row>
    <row r="184" spans="1:83" ht="4.5" customHeight="1">
      <c r="A184" s="224"/>
      <c r="B184" s="1268"/>
      <c r="C184" s="1269"/>
      <c r="D184" s="1634"/>
      <c r="E184" s="1634"/>
      <c r="F184" s="1634"/>
      <c r="G184" s="1634"/>
      <c r="H184" s="1634"/>
      <c r="I184" s="1634"/>
      <c r="J184" s="1635"/>
      <c r="K184" s="1804" t="str">
        <f>控除!$A$75&amp;""</f>
        <v/>
      </c>
      <c r="L184" s="1804"/>
      <c r="M184" s="1804"/>
      <c r="N184" s="1804"/>
      <c r="O184" s="1804"/>
      <c r="P184" s="1804"/>
      <c r="Q184" s="1804"/>
      <c r="R184" s="1804"/>
      <c r="S184" s="1804"/>
      <c r="T184" s="1804"/>
      <c r="U184" s="1804"/>
      <c r="V184" s="1804"/>
      <c r="W184" s="1479" t="str">
        <f>IFERROR(控除!$AG$80,"")</f>
        <v/>
      </c>
      <c r="X184" s="1479"/>
      <c r="Y184" s="1479"/>
      <c r="Z184" s="1479"/>
      <c r="AA184" s="1479"/>
      <c r="AB184" s="1479"/>
      <c r="AC184" s="1479"/>
      <c r="AD184" s="1479"/>
      <c r="AE184" s="1479"/>
      <c r="AF184" s="1479"/>
      <c r="AG184" s="1479"/>
      <c r="AH184" s="1479"/>
      <c r="AI184" s="1479"/>
      <c r="AJ184" s="1753" t="str">
        <f>控除!$Q$75&amp;""</f>
        <v/>
      </c>
      <c r="AK184" s="1753"/>
      <c r="AL184" s="1753"/>
      <c r="AM184" s="1753"/>
      <c r="AN184" s="1753"/>
      <c r="AO184" s="1753"/>
      <c r="AP184" s="1753"/>
      <c r="AQ184" s="1753"/>
      <c r="AR184" s="1753"/>
      <c r="AS184" s="1753"/>
      <c r="AT184" s="1753"/>
      <c r="AU184" s="1753"/>
      <c r="AV184" s="1753"/>
      <c r="AW184" s="1753"/>
      <c r="AX184" s="1754"/>
    </row>
    <row r="185" spans="1:83" ht="4.5" customHeight="1">
      <c r="B185" s="242"/>
      <c r="C185" s="276"/>
      <c r="D185" s="1634"/>
      <c r="E185" s="1634"/>
      <c r="F185" s="1634"/>
      <c r="G185" s="1634"/>
      <c r="H185" s="1634"/>
      <c r="I185" s="1634"/>
      <c r="J185" s="1635"/>
      <c r="K185" s="1804"/>
      <c r="L185" s="1804"/>
      <c r="M185" s="1804"/>
      <c r="N185" s="1804"/>
      <c r="O185" s="1804"/>
      <c r="P185" s="1804"/>
      <c r="Q185" s="1804"/>
      <c r="R185" s="1804"/>
      <c r="S185" s="1804"/>
      <c r="T185" s="1804"/>
      <c r="U185" s="1804"/>
      <c r="V185" s="1804"/>
      <c r="W185" s="1479"/>
      <c r="X185" s="1479"/>
      <c r="Y185" s="1479"/>
      <c r="Z185" s="1479"/>
      <c r="AA185" s="1479"/>
      <c r="AB185" s="1479"/>
      <c r="AC185" s="1479"/>
      <c r="AD185" s="1479"/>
      <c r="AE185" s="1479"/>
      <c r="AF185" s="1479"/>
      <c r="AG185" s="1479"/>
      <c r="AH185" s="1479"/>
      <c r="AI185" s="1479"/>
      <c r="AJ185" s="1753"/>
      <c r="AK185" s="1753"/>
      <c r="AL185" s="1753"/>
      <c r="AM185" s="1753"/>
      <c r="AN185" s="1753"/>
      <c r="AO185" s="1753"/>
      <c r="AP185" s="1753"/>
      <c r="AQ185" s="1753"/>
      <c r="AR185" s="1753"/>
      <c r="AS185" s="1753"/>
      <c r="AT185" s="1753"/>
      <c r="AU185" s="1753"/>
      <c r="AV185" s="1753"/>
      <c r="AW185" s="1753"/>
      <c r="AX185" s="1754"/>
      <c r="BA185" s="277"/>
      <c r="BB185" s="277"/>
      <c r="BC185" s="277"/>
      <c r="BD185" s="277"/>
      <c r="BE185" s="277"/>
      <c r="BF185" s="277"/>
      <c r="BG185" s="277"/>
      <c r="BH185" s="277"/>
      <c r="BI185" s="277"/>
      <c r="BJ185" s="277"/>
      <c r="BK185" s="277"/>
      <c r="BL185" s="277"/>
      <c r="BM185" s="277"/>
      <c r="BN185" s="277"/>
      <c r="BO185" s="277"/>
      <c r="BP185" s="277"/>
      <c r="BQ185" s="277"/>
      <c r="BR185" s="277"/>
      <c r="BS185" s="277"/>
      <c r="BT185" s="277"/>
      <c r="BU185" s="277"/>
      <c r="BV185" s="277"/>
      <c r="BW185" s="277"/>
      <c r="BX185" s="277"/>
      <c r="BY185" s="277"/>
      <c r="BZ185" s="277"/>
      <c r="CA185" s="277"/>
      <c r="CB185" s="277"/>
      <c r="CC185" s="277"/>
      <c r="CD185" s="277"/>
      <c r="CE185" s="277"/>
    </row>
    <row r="186" spans="1:83" ht="4.5" customHeight="1">
      <c r="B186" s="278"/>
      <c r="C186" s="276"/>
      <c r="D186" s="1634"/>
      <c r="E186" s="1634"/>
      <c r="F186" s="1634"/>
      <c r="G186" s="1634"/>
      <c r="H186" s="1634"/>
      <c r="I186" s="1634"/>
      <c r="J186" s="1635"/>
      <c r="K186" s="1804"/>
      <c r="L186" s="1804"/>
      <c r="M186" s="1804"/>
      <c r="N186" s="1804"/>
      <c r="O186" s="1804"/>
      <c r="P186" s="1804"/>
      <c r="Q186" s="1804"/>
      <c r="R186" s="1804"/>
      <c r="S186" s="1804"/>
      <c r="T186" s="1804"/>
      <c r="U186" s="1804"/>
      <c r="V186" s="1804"/>
      <c r="W186" s="1479"/>
      <c r="X186" s="1479"/>
      <c r="Y186" s="1479"/>
      <c r="Z186" s="1479"/>
      <c r="AA186" s="1479"/>
      <c r="AB186" s="1479"/>
      <c r="AC186" s="1479"/>
      <c r="AD186" s="1479"/>
      <c r="AE186" s="1479"/>
      <c r="AF186" s="1479"/>
      <c r="AG186" s="1479"/>
      <c r="AH186" s="1479"/>
      <c r="AI186" s="1479"/>
      <c r="AJ186" s="1753"/>
      <c r="AK186" s="1753"/>
      <c r="AL186" s="1753"/>
      <c r="AM186" s="1753"/>
      <c r="AN186" s="1753"/>
      <c r="AO186" s="1753"/>
      <c r="AP186" s="1753"/>
      <c r="AQ186" s="1753"/>
      <c r="AR186" s="1753"/>
      <c r="AS186" s="1753"/>
      <c r="AT186" s="1753"/>
      <c r="AU186" s="1753"/>
      <c r="AV186" s="1753"/>
      <c r="AW186" s="1753"/>
      <c r="AX186" s="1754"/>
      <c r="BA186" s="1791" t="s">
        <v>590</v>
      </c>
      <c r="BB186" s="1791"/>
      <c r="BC186" s="1792" t="s">
        <v>711</v>
      </c>
      <c r="BD186" s="1792"/>
      <c r="BE186" s="1792"/>
      <c r="BF186" s="1792"/>
      <c r="BG186" s="1792"/>
      <c r="BH186" s="1792"/>
      <c r="BI186" s="1792"/>
      <c r="BJ186" s="1792"/>
      <c r="BK186" s="1792"/>
      <c r="BL186" s="1792"/>
      <c r="BM186" s="1792"/>
      <c r="BN186" s="1792"/>
      <c r="BO186" s="1792"/>
      <c r="BP186" s="1792"/>
      <c r="BQ186" s="1792"/>
      <c r="BR186" s="1792"/>
      <c r="BS186" s="1792"/>
      <c r="BT186" s="1792"/>
      <c r="BU186" s="1792"/>
      <c r="BV186" s="1792"/>
      <c r="BW186" s="1792"/>
      <c r="BX186" s="1792"/>
      <c r="BY186" s="1792"/>
      <c r="BZ186" s="1792"/>
      <c r="CA186" s="1792"/>
      <c r="CB186" s="1792"/>
      <c r="CC186" s="1792"/>
      <c r="CD186" s="1792"/>
      <c r="CE186" s="1792"/>
    </row>
    <row r="187" spans="1:83" ht="4.5" customHeight="1">
      <c r="B187" s="278"/>
      <c r="C187" s="276"/>
      <c r="D187" s="1634"/>
      <c r="E187" s="1634"/>
      <c r="F187" s="1634"/>
      <c r="G187" s="1634"/>
      <c r="H187" s="1634"/>
      <c r="I187" s="1634"/>
      <c r="J187" s="1635"/>
      <c r="K187" s="1276" t="s">
        <v>311</v>
      </c>
      <c r="L187" s="1277"/>
      <c r="M187" s="1277"/>
      <c r="N187" s="1277"/>
      <c r="O187" s="1277"/>
      <c r="P187" s="1277"/>
      <c r="Q187" s="1277"/>
      <c r="R187" s="1277"/>
      <c r="S187" s="1277"/>
      <c r="T187" s="1277"/>
      <c r="U187" s="1277"/>
      <c r="V187" s="1278"/>
      <c r="W187" s="1755" t="s">
        <v>312</v>
      </c>
      <c r="X187" s="1756"/>
      <c r="Y187" s="1756"/>
      <c r="Z187" s="1756"/>
      <c r="AA187" s="1756"/>
      <c r="AB187" s="1756"/>
      <c r="AC187" s="1756"/>
      <c r="AD187" s="1756"/>
      <c r="AE187" s="1756"/>
      <c r="AF187" s="1756"/>
      <c r="AG187" s="1756"/>
      <c r="AH187" s="1756"/>
      <c r="AI187" s="1757"/>
      <c r="AJ187" s="1755" t="s">
        <v>313</v>
      </c>
      <c r="AK187" s="1756"/>
      <c r="AL187" s="1756"/>
      <c r="AM187" s="1756"/>
      <c r="AN187" s="1756"/>
      <c r="AO187" s="1756"/>
      <c r="AP187" s="1756"/>
      <c r="AQ187" s="1756"/>
      <c r="AR187" s="1756"/>
      <c r="AS187" s="1756"/>
      <c r="AT187" s="1756"/>
      <c r="AU187" s="1756"/>
      <c r="AV187" s="1756"/>
      <c r="AW187" s="1756"/>
      <c r="AX187" s="1761"/>
      <c r="BA187" s="1791"/>
      <c r="BB187" s="1791"/>
      <c r="BC187" s="1792"/>
      <c r="BD187" s="1792"/>
      <c r="BE187" s="1792"/>
      <c r="BF187" s="1792"/>
      <c r="BG187" s="1792"/>
      <c r="BH187" s="1792"/>
      <c r="BI187" s="1792"/>
      <c r="BJ187" s="1792"/>
      <c r="BK187" s="1792"/>
      <c r="BL187" s="1792"/>
      <c r="BM187" s="1792"/>
      <c r="BN187" s="1792"/>
      <c r="BO187" s="1792"/>
      <c r="BP187" s="1792"/>
      <c r="BQ187" s="1792"/>
      <c r="BR187" s="1792"/>
      <c r="BS187" s="1792"/>
      <c r="BT187" s="1792"/>
      <c r="BU187" s="1792"/>
      <c r="BV187" s="1792"/>
      <c r="BW187" s="1792"/>
      <c r="BX187" s="1792"/>
      <c r="BY187" s="1792"/>
      <c r="BZ187" s="1792"/>
      <c r="CA187" s="1792"/>
      <c r="CB187" s="1792"/>
      <c r="CC187" s="1792"/>
      <c r="CD187" s="1792"/>
      <c r="CE187" s="1792"/>
    </row>
    <row r="188" spans="1:83" ht="4.5" customHeight="1">
      <c r="B188" s="278"/>
      <c r="C188" s="276"/>
      <c r="D188" s="1634"/>
      <c r="E188" s="1634"/>
      <c r="F188" s="1634"/>
      <c r="G188" s="1634"/>
      <c r="H188" s="1634"/>
      <c r="I188" s="1634"/>
      <c r="J188" s="1635"/>
      <c r="K188" s="1282"/>
      <c r="L188" s="1283"/>
      <c r="M188" s="1283"/>
      <c r="N188" s="1283"/>
      <c r="O188" s="1283"/>
      <c r="P188" s="1283"/>
      <c r="Q188" s="1283"/>
      <c r="R188" s="1283"/>
      <c r="S188" s="1283"/>
      <c r="T188" s="1283"/>
      <c r="U188" s="1283"/>
      <c r="V188" s="1284"/>
      <c r="W188" s="1758"/>
      <c r="X188" s="1759"/>
      <c r="Y188" s="1759"/>
      <c r="Z188" s="1759"/>
      <c r="AA188" s="1759"/>
      <c r="AB188" s="1759"/>
      <c r="AC188" s="1759"/>
      <c r="AD188" s="1759"/>
      <c r="AE188" s="1759"/>
      <c r="AF188" s="1759"/>
      <c r="AG188" s="1759"/>
      <c r="AH188" s="1759"/>
      <c r="AI188" s="1760"/>
      <c r="AJ188" s="1758"/>
      <c r="AK188" s="1759"/>
      <c r="AL188" s="1759"/>
      <c r="AM188" s="1759"/>
      <c r="AN188" s="1759"/>
      <c r="AO188" s="1759"/>
      <c r="AP188" s="1759"/>
      <c r="AQ188" s="1759"/>
      <c r="AR188" s="1759"/>
      <c r="AS188" s="1759"/>
      <c r="AT188" s="1759"/>
      <c r="AU188" s="1759"/>
      <c r="AV188" s="1759"/>
      <c r="AW188" s="1759"/>
      <c r="AX188" s="1762"/>
      <c r="BA188" s="1791"/>
      <c r="BB188" s="1791"/>
      <c r="BC188" s="1792"/>
      <c r="BD188" s="1792"/>
      <c r="BE188" s="1792"/>
      <c r="BF188" s="1792"/>
      <c r="BG188" s="1792"/>
      <c r="BH188" s="1792"/>
      <c r="BI188" s="1792"/>
      <c r="BJ188" s="1792"/>
      <c r="BK188" s="1792"/>
      <c r="BL188" s="1792"/>
      <c r="BM188" s="1792"/>
      <c r="BN188" s="1792"/>
      <c r="BO188" s="1792"/>
      <c r="BP188" s="1792"/>
      <c r="BQ188" s="1792"/>
      <c r="BR188" s="1792"/>
      <c r="BS188" s="1792"/>
      <c r="BT188" s="1792"/>
      <c r="BU188" s="1792"/>
      <c r="BV188" s="1792"/>
      <c r="BW188" s="1792"/>
      <c r="BX188" s="1792"/>
      <c r="BY188" s="1792"/>
      <c r="BZ188" s="1792"/>
      <c r="CA188" s="1792"/>
      <c r="CB188" s="1792"/>
      <c r="CC188" s="1792"/>
      <c r="CD188" s="1792"/>
      <c r="CE188" s="1792"/>
    </row>
    <row r="189" spans="1:83" ht="4.5" customHeight="1">
      <c r="B189" s="242"/>
      <c r="C189" s="228"/>
      <c r="D189" s="1634"/>
      <c r="E189" s="1634"/>
      <c r="F189" s="1634"/>
      <c r="G189" s="1634"/>
      <c r="H189" s="1634"/>
      <c r="I189" s="1634"/>
      <c r="J189" s="1635"/>
      <c r="K189" s="1656">
        <f>控除!$A$77</f>
        <v>0</v>
      </c>
      <c r="L189" s="1657"/>
      <c r="M189" s="1657"/>
      <c r="N189" s="1657"/>
      <c r="O189" s="1657"/>
      <c r="P189" s="1657"/>
      <c r="Q189" s="1657"/>
      <c r="R189" s="1657"/>
      <c r="S189" s="1657"/>
      <c r="T189" s="1657"/>
      <c r="U189" s="1657"/>
      <c r="V189" s="1108" t="s">
        <v>232</v>
      </c>
      <c r="W189" s="1656">
        <f>控除!$I$77</f>
        <v>0</v>
      </c>
      <c r="X189" s="1657"/>
      <c r="Y189" s="1657"/>
      <c r="Z189" s="1657"/>
      <c r="AA189" s="1657"/>
      <c r="AB189" s="1657"/>
      <c r="AC189" s="1657"/>
      <c r="AD189" s="1657"/>
      <c r="AE189" s="1657"/>
      <c r="AF189" s="1657"/>
      <c r="AG189" s="1657"/>
      <c r="AH189" s="1657"/>
      <c r="AI189" s="1108" t="s">
        <v>232</v>
      </c>
      <c r="AJ189" s="1656">
        <f>控除!$Q$77</f>
        <v>0</v>
      </c>
      <c r="AK189" s="1657"/>
      <c r="AL189" s="1657"/>
      <c r="AM189" s="1657"/>
      <c r="AN189" s="1657"/>
      <c r="AO189" s="1657"/>
      <c r="AP189" s="1657"/>
      <c r="AQ189" s="1657"/>
      <c r="AR189" s="1657"/>
      <c r="AS189" s="1657"/>
      <c r="AT189" s="1657"/>
      <c r="AU189" s="1657"/>
      <c r="AV189" s="1657"/>
      <c r="AW189" s="1657"/>
      <c r="AX189" s="1109" t="s">
        <v>232</v>
      </c>
      <c r="BA189" s="279"/>
      <c r="BB189" s="279"/>
      <c r="BC189" s="1792"/>
      <c r="BD189" s="1792"/>
      <c r="BE189" s="1792"/>
      <c r="BF189" s="1792"/>
      <c r="BG189" s="1792"/>
      <c r="BH189" s="1792"/>
      <c r="BI189" s="1792"/>
      <c r="BJ189" s="1792"/>
      <c r="BK189" s="1792"/>
      <c r="BL189" s="1792"/>
      <c r="BM189" s="1792"/>
      <c r="BN189" s="1792"/>
      <c r="BO189" s="1792"/>
      <c r="BP189" s="1792"/>
      <c r="BQ189" s="1792"/>
      <c r="BR189" s="1792"/>
      <c r="BS189" s="1792"/>
      <c r="BT189" s="1792"/>
      <c r="BU189" s="1792"/>
      <c r="BV189" s="1792"/>
      <c r="BW189" s="1792"/>
      <c r="BX189" s="1792"/>
      <c r="BY189" s="1792"/>
      <c r="BZ189" s="1792"/>
      <c r="CA189" s="1792"/>
      <c r="CB189" s="1792"/>
      <c r="CC189" s="1792"/>
      <c r="CD189" s="1792"/>
      <c r="CE189" s="1792"/>
    </row>
    <row r="190" spans="1:83" ht="4.5" customHeight="1">
      <c r="B190" s="242"/>
      <c r="C190" s="228"/>
      <c r="D190" s="1634"/>
      <c r="E190" s="1634"/>
      <c r="F190" s="1634"/>
      <c r="G190" s="1634"/>
      <c r="H190" s="1634"/>
      <c r="I190" s="1634"/>
      <c r="J190" s="1635"/>
      <c r="K190" s="1658"/>
      <c r="L190" s="1659"/>
      <c r="M190" s="1659"/>
      <c r="N190" s="1659"/>
      <c r="O190" s="1659"/>
      <c r="P190" s="1659"/>
      <c r="Q190" s="1659"/>
      <c r="R190" s="1659"/>
      <c r="S190" s="1659"/>
      <c r="T190" s="1659"/>
      <c r="U190" s="1659"/>
      <c r="V190" s="1108"/>
      <c r="W190" s="1658"/>
      <c r="X190" s="1659"/>
      <c r="Y190" s="1659"/>
      <c r="Z190" s="1659"/>
      <c r="AA190" s="1659"/>
      <c r="AB190" s="1659"/>
      <c r="AC190" s="1659"/>
      <c r="AD190" s="1659"/>
      <c r="AE190" s="1659"/>
      <c r="AF190" s="1659"/>
      <c r="AG190" s="1659"/>
      <c r="AH190" s="1659"/>
      <c r="AI190" s="1108"/>
      <c r="AJ190" s="1658"/>
      <c r="AK190" s="1659"/>
      <c r="AL190" s="1659"/>
      <c r="AM190" s="1659"/>
      <c r="AN190" s="1659"/>
      <c r="AO190" s="1659"/>
      <c r="AP190" s="1659"/>
      <c r="AQ190" s="1659"/>
      <c r="AR190" s="1659"/>
      <c r="AS190" s="1659"/>
      <c r="AT190" s="1659"/>
      <c r="AU190" s="1659"/>
      <c r="AV190" s="1659"/>
      <c r="AW190" s="1659"/>
      <c r="AX190" s="1109"/>
      <c r="BA190" s="279"/>
      <c r="BB190" s="279"/>
      <c r="BC190" s="1792"/>
      <c r="BD190" s="1792"/>
      <c r="BE190" s="1792"/>
      <c r="BF190" s="1792"/>
      <c r="BG190" s="1792"/>
      <c r="BH190" s="1792"/>
      <c r="BI190" s="1792"/>
      <c r="BJ190" s="1792"/>
      <c r="BK190" s="1792"/>
      <c r="BL190" s="1792"/>
      <c r="BM190" s="1792"/>
      <c r="BN190" s="1792"/>
      <c r="BO190" s="1792"/>
      <c r="BP190" s="1792"/>
      <c r="BQ190" s="1792"/>
      <c r="BR190" s="1792"/>
      <c r="BS190" s="1792"/>
      <c r="BT190" s="1792"/>
      <c r="BU190" s="1792"/>
      <c r="BV190" s="1792"/>
      <c r="BW190" s="1792"/>
      <c r="BX190" s="1792"/>
      <c r="BY190" s="1792"/>
      <c r="BZ190" s="1792"/>
      <c r="CA190" s="1792"/>
      <c r="CB190" s="1792"/>
      <c r="CC190" s="1792"/>
      <c r="CD190" s="1792"/>
      <c r="CE190" s="1792"/>
    </row>
    <row r="191" spans="1:83" ht="5.25" customHeight="1">
      <c r="B191" s="280"/>
      <c r="C191" s="281"/>
      <c r="D191" s="1636"/>
      <c r="E191" s="1636"/>
      <c r="F191" s="1636"/>
      <c r="G191" s="1636"/>
      <c r="H191" s="1636"/>
      <c r="I191" s="1636"/>
      <c r="J191" s="1637"/>
      <c r="K191" s="1660"/>
      <c r="L191" s="1661"/>
      <c r="M191" s="1661"/>
      <c r="N191" s="1661"/>
      <c r="O191" s="1661"/>
      <c r="P191" s="1661"/>
      <c r="Q191" s="1661"/>
      <c r="R191" s="1661"/>
      <c r="S191" s="1661"/>
      <c r="T191" s="1661"/>
      <c r="U191" s="1661"/>
      <c r="V191" s="1108"/>
      <c r="W191" s="1658"/>
      <c r="X191" s="1659"/>
      <c r="Y191" s="1659"/>
      <c r="Z191" s="1659"/>
      <c r="AA191" s="1659"/>
      <c r="AB191" s="1659"/>
      <c r="AC191" s="1659"/>
      <c r="AD191" s="1659"/>
      <c r="AE191" s="1659"/>
      <c r="AF191" s="1659"/>
      <c r="AG191" s="1659"/>
      <c r="AH191" s="1659"/>
      <c r="AI191" s="1108"/>
      <c r="AJ191" s="1658"/>
      <c r="AK191" s="1659"/>
      <c r="AL191" s="1659"/>
      <c r="AM191" s="1659"/>
      <c r="AN191" s="1659"/>
      <c r="AO191" s="1659"/>
      <c r="AP191" s="1659"/>
      <c r="AQ191" s="1659"/>
      <c r="AR191" s="1659"/>
      <c r="AS191" s="1659"/>
      <c r="AT191" s="1659"/>
      <c r="AU191" s="1659"/>
      <c r="AV191" s="1659"/>
      <c r="AW191" s="1659"/>
      <c r="AX191" s="1109"/>
      <c r="BA191" s="279"/>
      <c r="BB191" s="279"/>
      <c r="BC191" s="1792"/>
      <c r="BD191" s="1792"/>
      <c r="BE191" s="1792"/>
      <c r="BF191" s="1792"/>
      <c r="BG191" s="1792"/>
      <c r="BH191" s="1792"/>
      <c r="BI191" s="1792"/>
      <c r="BJ191" s="1792"/>
      <c r="BK191" s="1792"/>
      <c r="BL191" s="1792"/>
      <c r="BM191" s="1792"/>
      <c r="BN191" s="1792"/>
      <c r="BO191" s="1792"/>
      <c r="BP191" s="1792"/>
      <c r="BQ191" s="1792"/>
      <c r="BR191" s="1792"/>
      <c r="BS191" s="1792"/>
      <c r="BT191" s="1792"/>
      <c r="BU191" s="1792"/>
      <c r="BV191" s="1792"/>
      <c r="BW191" s="1792"/>
      <c r="BX191" s="1792"/>
      <c r="BY191" s="1792"/>
      <c r="BZ191" s="1792"/>
      <c r="CA191" s="1792"/>
      <c r="CB191" s="1792"/>
      <c r="CC191" s="1792"/>
      <c r="CD191" s="1792"/>
      <c r="CE191" s="1792"/>
    </row>
    <row r="192" spans="1:83" ht="5.25" customHeight="1">
      <c r="B192" s="1088" t="s">
        <v>689</v>
      </c>
      <c r="C192" s="1089"/>
      <c r="D192" s="282"/>
      <c r="E192" s="282"/>
      <c r="F192" s="282"/>
      <c r="G192" s="282"/>
      <c r="H192" s="282"/>
      <c r="I192" s="282"/>
      <c r="J192" s="283"/>
      <c r="K192" s="1276" t="s">
        <v>314</v>
      </c>
      <c r="L192" s="1277"/>
      <c r="M192" s="1277"/>
      <c r="N192" s="1277"/>
      <c r="O192" s="1277"/>
      <c r="P192" s="1277"/>
      <c r="Q192" s="1277"/>
      <c r="R192" s="1277"/>
      <c r="S192" s="1277"/>
      <c r="T192" s="1277"/>
      <c r="U192" s="1277"/>
      <c r="V192" s="1277"/>
      <c r="W192" s="1277"/>
      <c r="X192" s="1277"/>
      <c r="Y192" s="1277"/>
      <c r="Z192" s="1277"/>
      <c r="AA192" s="1277"/>
      <c r="AB192" s="1277"/>
      <c r="AC192" s="1277"/>
      <c r="AD192" s="1278"/>
      <c r="AE192" s="1773" t="s">
        <v>315</v>
      </c>
      <c r="AF192" s="1423"/>
      <c r="AG192" s="1423"/>
      <c r="AH192" s="1423"/>
      <c r="AI192" s="1423"/>
      <c r="AJ192" s="1423"/>
      <c r="AK192" s="1423"/>
      <c r="AL192" s="1423"/>
      <c r="AM192" s="1423"/>
      <c r="AN192" s="1423"/>
      <c r="AO192" s="1423"/>
      <c r="AP192" s="1423"/>
      <c r="AQ192" s="1423"/>
      <c r="AR192" s="1423"/>
      <c r="AS192" s="1423"/>
      <c r="AT192" s="1423"/>
      <c r="AU192" s="1423"/>
      <c r="AV192" s="1423"/>
      <c r="AW192" s="1423"/>
      <c r="AX192" s="1774"/>
      <c r="BA192" s="1763" t="str">
        <f>IF($BC$192=その他!$I$22,その他!$AK$41,その他!$AK$42)</f>
        <v>☐</v>
      </c>
      <c r="BB192" s="1764"/>
      <c r="BC192" s="1793" t="s">
        <v>569</v>
      </c>
      <c r="BD192" s="1793"/>
      <c r="BE192" s="1793"/>
      <c r="BF192" s="1793"/>
      <c r="BG192" s="1793"/>
      <c r="BH192" s="1793"/>
      <c r="BI192" s="1793"/>
      <c r="BJ192" s="1793"/>
      <c r="BK192" s="1793"/>
      <c r="BL192" s="1793"/>
      <c r="BM192" s="1793"/>
      <c r="BN192" s="1793"/>
      <c r="BO192" s="1793"/>
      <c r="BP192" s="1793"/>
      <c r="BQ192" s="1793"/>
      <c r="BR192" s="1793"/>
      <c r="BS192" s="1793"/>
      <c r="BT192" s="1793"/>
      <c r="BU192" s="1793"/>
      <c r="BV192" s="1793"/>
      <c r="BW192" s="1793"/>
      <c r="BX192" s="1793"/>
      <c r="BY192" s="1793"/>
      <c r="BZ192" s="1793"/>
      <c r="CA192" s="1793"/>
      <c r="CB192" s="1793"/>
      <c r="CC192" s="1793"/>
      <c r="CD192" s="1793"/>
      <c r="CE192" s="1794"/>
    </row>
    <row r="193" spans="1:85" ht="4.5" customHeight="1">
      <c r="B193" s="1090"/>
      <c r="C193" s="1091"/>
      <c r="D193" s="284"/>
      <c r="E193" s="284"/>
      <c r="F193" s="284"/>
      <c r="G193" s="284"/>
      <c r="H193" s="284"/>
      <c r="I193" s="284"/>
      <c r="J193" s="285"/>
      <c r="K193" s="1282"/>
      <c r="L193" s="1283"/>
      <c r="M193" s="1283"/>
      <c r="N193" s="1283"/>
      <c r="O193" s="1283"/>
      <c r="P193" s="1283"/>
      <c r="Q193" s="1283"/>
      <c r="R193" s="1283"/>
      <c r="S193" s="1283"/>
      <c r="T193" s="1283"/>
      <c r="U193" s="1283"/>
      <c r="V193" s="1283"/>
      <c r="W193" s="1283"/>
      <c r="X193" s="1283"/>
      <c r="Y193" s="1283"/>
      <c r="Z193" s="1283"/>
      <c r="AA193" s="1283"/>
      <c r="AB193" s="1283"/>
      <c r="AC193" s="1283"/>
      <c r="AD193" s="1284"/>
      <c r="AE193" s="1775"/>
      <c r="AF193" s="1184"/>
      <c r="AG193" s="1184"/>
      <c r="AH193" s="1184"/>
      <c r="AI193" s="1184"/>
      <c r="AJ193" s="1184"/>
      <c r="AK193" s="1184"/>
      <c r="AL193" s="1184"/>
      <c r="AM193" s="1184"/>
      <c r="AN193" s="1184"/>
      <c r="AO193" s="1184"/>
      <c r="AP193" s="1184"/>
      <c r="AQ193" s="1184"/>
      <c r="AR193" s="1184"/>
      <c r="AS193" s="1184"/>
      <c r="AT193" s="1184"/>
      <c r="AU193" s="1184"/>
      <c r="AV193" s="1184"/>
      <c r="AW193" s="1184"/>
      <c r="AX193" s="1776"/>
      <c r="BA193" s="1765"/>
      <c r="BB193" s="1766"/>
      <c r="BC193" s="1795"/>
      <c r="BD193" s="1795"/>
      <c r="BE193" s="1795"/>
      <c r="BF193" s="1795"/>
      <c r="BG193" s="1795"/>
      <c r="BH193" s="1795"/>
      <c r="BI193" s="1795"/>
      <c r="BJ193" s="1795"/>
      <c r="BK193" s="1795"/>
      <c r="BL193" s="1795"/>
      <c r="BM193" s="1795"/>
      <c r="BN193" s="1795"/>
      <c r="BO193" s="1795"/>
      <c r="BP193" s="1795"/>
      <c r="BQ193" s="1795"/>
      <c r="BR193" s="1795"/>
      <c r="BS193" s="1795"/>
      <c r="BT193" s="1795"/>
      <c r="BU193" s="1795"/>
      <c r="BV193" s="1795"/>
      <c r="BW193" s="1795"/>
      <c r="BX193" s="1795"/>
      <c r="BY193" s="1795"/>
      <c r="BZ193" s="1795"/>
      <c r="CA193" s="1795"/>
      <c r="CB193" s="1795"/>
      <c r="CC193" s="1795"/>
      <c r="CD193" s="1795"/>
      <c r="CE193" s="1796"/>
    </row>
    <row r="194" spans="1:85" ht="4.5" customHeight="1">
      <c r="B194" s="1090" t="s">
        <v>532</v>
      </c>
      <c r="C194" s="1091"/>
      <c r="D194" s="1091"/>
      <c r="E194" s="1091"/>
      <c r="F194" s="1091"/>
      <c r="G194" s="1091"/>
      <c r="H194" s="1091"/>
      <c r="I194" s="1091"/>
      <c r="J194" s="1092"/>
      <c r="K194" s="1731">
        <f>控除!$A$82</f>
        <v>0</v>
      </c>
      <c r="L194" s="1659"/>
      <c r="M194" s="1659"/>
      <c r="N194" s="1659"/>
      <c r="O194" s="1659"/>
      <c r="P194" s="1659"/>
      <c r="Q194" s="1659"/>
      <c r="R194" s="1659"/>
      <c r="S194" s="1659"/>
      <c r="T194" s="1659"/>
      <c r="U194" s="1659"/>
      <c r="V194" s="1659"/>
      <c r="W194" s="1659"/>
      <c r="X194" s="1659"/>
      <c r="Y194" s="1659"/>
      <c r="Z194" s="1659"/>
      <c r="AA194" s="1659"/>
      <c r="AB194" s="1659"/>
      <c r="AC194" s="1659"/>
      <c r="AD194" s="1108" t="s">
        <v>232</v>
      </c>
      <c r="AE194" s="1731">
        <f>控除!$I$82</f>
        <v>0</v>
      </c>
      <c r="AF194" s="1659"/>
      <c r="AG194" s="1659"/>
      <c r="AH194" s="1659"/>
      <c r="AI194" s="1659"/>
      <c r="AJ194" s="1659"/>
      <c r="AK194" s="1659"/>
      <c r="AL194" s="1659"/>
      <c r="AM194" s="1659"/>
      <c r="AN194" s="1659"/>
      <c r="AO194" s="1659"/>
      <c r="AP194" s="1659"/>
      <c r="AQ194" s="1659"/>
      <c r="AR194" s="1659"/>
      <c r="AS194" s="1659"/>
      <c r="AT194" s="1659"/>
      <c r="AU194" s="1659"/>
      <c r="AV194" s="1659"/>
      <c r="AW194" s="1659"/>
      <c r="AX194" s="1109" t="s">
        <v>232</v>
      </c>
      <c r="BA194" s="1765"/>
      <c r="BB194" s="1766"/>
      <c r="BC194" s="1795"/>
      <c r="BD194" s="1795"/>
      <c r="BE194" s="1795"/>
      <c r="BF194" s="1795"/>
      <c r="BG194" s="1795"/>
      <c r="BH194" s="1795"/>
      <c r="BI194" s="1795"/>
      <c r="BJ194" s="1795"/>
      <c r="BK194" s="1795"/>
      <c r="BL194" s="1795"/>
      <c r="BM194" s="1795"/>
      <c r="BN194" s="1795"/>
      <c r="BO194" s="1795"/>
      <c r="BP194" s="1795"/>
      <c r="BQ194" s="1795"/>
      <c r="BR194" s="1795"/>
      <c r="BS194" s="1795"/>
      <c r="BT194" s="1795"/>
      <c r="BU194" s="1795"/>
      <c r="BV194" s="1795"/>
      <c r="BW194" s="1795"/>
      <c r="BX194" s="1795"/>
      <c r="BY194" s="1795"/>
      <c r="BZ194" s="1795"/>
      <c r="CA194" s="1795"/>
      <c r="CB194" s="1795"/>
      <c r="CC194" s="1795"/>
      <c r="CD194" s="1795"/>
      <c r="CE194" s="1796"/>
    </row>
    <row r="195" spans="1:85" ht="4.5" customHeight="1">
      <c r="B195" s="1090"/>
      <c r="C195" s="1091"/>
      <c r="D195" s="1091"/>
      <c r="E195" s="1091"/>
      <c r="F195" s="1091"/>
      <c r="G195" s="1091"/>
      <c r="H195" s="1091"/>
      <c r="I195" s="1091"/>
      <c r="J195" s="1092"/>
      <c r="K195" s="1658"/>
      <c r="L195" s="1659"/>
      <c r="M195" s="1659"/>
      <c r="N195" s="1659"/>
      <c r="O195" s="1659"/>
      <c r="P195" s="1659"/>
      <c r="Q195" s="1659"/>
      <c r="R195" s="1659"/>
      <c r="S195" s="1659"/>
      <c r="T195" s="1659"/>
      <c r="U195" s="1659"/>
      <c r="V195" s="1659"/>
      <c r="W195" s="1659"/>
      <c r="X195" s="1659"/>
      <c r="Y195" s="1659"/>
      <c r="Z195" s="1659"/>
      <c r="AA195" s="1659"/>
      <c r="AB195" s="1659"/>
      <c r="AC195" s="1659"/>
      <c r="AD195" s="1108"/>
      <c r="AE195" s="1658"/>
      <c r="AF195" s="1659"/>
      <c r="AG195" s="1659"/>
      <c r="AH195" s="1659"/>
      <c r="AI195" s="1659"/>
      <c r="AJ195" s="1659"/>
      <c r="AK195" s="1659"/>
      <c r="AL195" s="1659"/>
      <c r="AM195" s="1659"/>
      <c r="AN195" s="1659"/>
      <c r="AO195" s="1659"/>
      <c r="AP195" s="1659"/>
      <c r="AQ195" s="1659"/>
      <c r="AR195" s="1659"/>
      <c r="AS195" s="1659"/>
      <c r="AT195" s="1659"/>
      <c r="AU195" s="1659"/>
      <c r="AV195" s="1659"/>
      <c r="AW195" s="1659"/>
      <c r="AX195" s="1109"/>
      <c r="BA195" s="1765" t="str">
        <f>IF($BC$195=その他!$I$22,その他!$AK$41,その他!$AK$42)</f>
        <v>☐</v>
      </c>
      <c r="BB195" s="1766"/>
      <c r="BC195" s="1795" t="s">
        <v>570</v>
      </c>
      <c r="BD195" s="1795"/>
      <c r="BE195" s="1795"/>
      <c r="BF195" s="1795"/>
      <c r="BG195" s="1795"/>
      <c r="BH195" s="1795"/>
      <c r="BI195" s="1795"/>
      <c r="BJ195" s="1795"/>
      <c r="BK195" s="1795"/>
      <c r="BL195" s="1795"/>
      <c r="BM195" s="1795"/>
      <c r="BN195" s="1795"/>
      <c r="BO195" s="1795"/>
      <c r="BP195" s="1795"/>
      <c r="BQ195" s="1795"/>
      <c r="BR195" s="1795"/>
      <c r="BS195" s="1795"/>
      <c r="BT195" s="1795"/>
      <c r="BU195" s="1795"/>
      <c r="BV195" s="1795"/>
      <c r="BW195" s="1795"/>
      <c r="BX195" s="1795"/>
      <c r="BY195" s="1795"/>
      <c r="BZ195" s="1795"/>
      <c r="CA195" s="1795"/>
      <c r="CB195" s="1795"/>
      <c r="CC195" s="1795"/>
      <c r="CD195" s="1795"/>
      <c r="CE195" s="1796"/>
    </row>
    <row r="196" spans="1:85" ht="6" customHeight="1">
      <c r="B196" s="1090"/>
      <c r="C196" s="1091"/>
      <c r="D196" s="1091"/>
      <c r="E196" s="1091"/>
      <c r="F196" s="1091"/>
      <c r="G196" s="1091"/>
      <c r="H196" s="1091"/>
      <c r="I196" s="1091"/>
      <c r="J196" s="1092"/>
      <c r="K196" s="1658"/>
      <c r="L196" s="1659"/>
      <c r="M196" s="1659"/>
      <c r="N196" s="1659"/>
      <c r="O196" s="1659"/>
      <c r="P196" s="1659"/>
      <c r="Q196" s="1659"/>
      <c r="R196" s="1659"/>
      <c r="S196" s="1659"/>
      <c r="T196" s="1659"/>
      <c r="U196" s="1659"/>
      <c r="V196" s="1659"/>
      <c r="W196" s="1659"/>
      <c r="X196" s="1659"/>
      <c r="Y196" s="1659"/>
      <c r="Z196" s="1659"/>
      <c r="AA196" s="1659"/>
      <c r="AB196" s="1659"/>
      <c r="AC196" s="1659"/>
      <c r="AD196" s="1108"/>
      <c r="AE196" s="1658"/>
      <c r="AF196" s="1659"/>
      <c r="AG196" s="1659"/>
      <c r="AH196" s="1659"/>
      <c r="AI196" s="1659"/>
      <c r="AJ196" s="1659"/>
      <c r="AK196" s="1659"/>
      <c r="AL196" s="1659"/>
      <c r="AM196" s="1659"/>
      <c r="AN196" s="1659"/>
      <c r="AO196" s="1659"/>
      <c r="AP196" s="1659"/>
      <c r="AQ196" s="1659"/>
      <c r="AR196" s="1659"/>
      <c r="AS196" s="1659"/>
      <c r="AT196" s="1659"/>
      <c r="AU196" s="1659"/>
      <c r="AV196" s="1659"/>
      <c r="AW196" s="1659"/>
      <c r="AX196" s="1109"/>
      <c r="BA196" s="1765"/>
      <c r="BB196" s="1766"/>
      <c r="BC196" s="1795"/>
      <c r="BD196" s="1795"/>
      <c r="BE196" s="1795"/>
      <c r="BF196" s="1795"/>
      <c r="BG196" s="1795"/>
      <c r="BH196" s="1795"/>
      <c r="BI196" s="1795"/>
      <c r="BJ196" s="1795"/>
      <c r="BK196" s="1795"/>
      <c r="BL196" s="1795"/>
      <c r="BM196" s="1795"/>
      <c r="BN196" s="1795"/>
      <c r="BO196" s="1795"/>
      <c r="BP196" s="1795"/>
      <c r="BQ196" s="1795"/>
      <c r="BR196" s="1795"/>
      <c r="BS196" s="1795"/>
      <c r="BT196" s="1795"/>
      <c r="BU196" s="1795"/>
      <c r="BV196" s="1795"/>
      <c r="BW196" s="1795"/>
      <c r="BX196" s="1795"/>
      <c r="BY196" s="1795"/>
      <c r="BZ196" s="1795"/>
      <c r="CA196" s="1795"/>
      <c r="CB196" s="1795"/>
      <c r="CC196" s="1795"/>
      <c r="CD196" s="1795"/>
      <c r="CE196" s="1796"/>
    </row>
    <row r="197" spans="1:85" ht="6" customHeight="1" thickBot="1">
      <c r="B197" s="1093"/>
      <c r="C197" s="1094"/>
      <c r="D197" s="1094"/>
      <c r="E197" s="1094"/>
      <c r="F197" s="1094"/>
      <c r="G197" s="1094"/>
      <c r="H197" s="1094"/>
      <c r="I197" s="1094"/>
      <c r="J197" s="1095"/>
      <c r="K197" s="1732"/>
      <c r="L197" s="1733"/>
      <c r="M197" s="1733"/>
      <c r="N197" s="1733"/>
      <c r="O197" s="1733"/>
      <c r="P197" s="1733"/>
      <c r="Q197" s="1733"/>
      <c r="R197" s="1733"/>
      <c r="S197" s="1733"/>
      <c r="T197" s="1733"/>
      <c r="U197" s="1733"/>
      <c r="V197" s="1733"/>
      <c r="W197" s="1733"/>
      <c r="X197" s="1733"/>
      <c r="Y197" s="1733"/>
      <c r="Z197" s="1733"/>
      <c r="AA197" s="1733"/>
      <c r="AB197" s="1733"/>
      <c r="AC197" s="1733"/>
      <c r="AD197" s="1734"/>
      <c r="AE197" s="1732"/>
      <c r="AF197" s="1733"/>
      <c r="AG197" s="1733"/>
      <c r="AH197" s="1733"/>
      <c r="AI197" s="1733"/>
      <c r="AJ197" s="1733"/>
      <c r="AK197" s="1733"/>
      <c r="AL197" s="1733"/>
      <c r="AM197" s="1733"/>
      <c r="AN197" s="1733"/>
      <c r="AO197" s="1733"/>
      <c r="AP197" s="1733"/>
      <c r="AQ197" s="1733"/>
      <c r="AR197" s="1733"/>
      <c r="AS197" s="1733"/>
      <c r="AT197" s="1733"/>
      <c r="AU197" s="1733"/>
      <c r="AV197" s="1733"/>
      <c r="AW197" s="1733"/>
      <c r="AX197" s="1735"/>
      <c r="BA197" s="1789"/>
      <c r="BB197" s="1790"/>
      <c r="BC197" s="1797"/>
      <c r="BD197" s="1797"/>
      <c r="BE197" s="1797"/>
      <c r="BF197" s="1797"/>
      <c r="BG197" s="1797"/>
      <c r="BH197" s="1797"/>
      <c r="BI197" s="1797"/>
      <c r="BJ197" s="1797"/>
      <c r="BK197" s="1797"/>
      <c r="BL197" s="1797"/>
      <c r="BM197" s="1797"/>
      <c r="BN197" s="1797"/>
      <c r="BO197" s="1797"/>
      <c r="BP197" s="1797"/>
      <c r="BQ197" s="1797"/>
      <c r="BR197" s="1797"/>
      <c r="BS197" s="1797"/>
      <c r="BT197" s="1797"/>
      <c r="BU197" s="1797"/>
      <c r="BV197" s="1797"/>
      <c r="BW197" s="1797"/>
      <c r="BX197" s="1797"/>
      <c r="BY197" s="1797"/>
      <c r="BZ197" s="1797"/>
      <c r="CA197" s="1797"/>
      <c r="CB197" s="1797"/>
      <c r="CC197" s="1797"/>
      <c r="CD197" s="1797"/>
      <c r="CE197" s="1798"/>
    </row>
    <row r="198" spans="1:85" ht="4.5" customHeight="1">
      <c r="B198" s="271"/>
      <c r="C198" s="271"/>
      <c r="D198" s="271"/>
      <c r="E198" s="271"/>
      <c r="F198" s="271"/>
      <c r="G198" s="271"/>
      <c r="H198" s="272"/>
      <c r="I198" s="272"/>
      <c r="J198" s="272"/>
      <c r="K198" s="272"/>
      <c r="L198" s="272"/>
      <c r="M198" s="272"/>
      <c r="N198" s="272"/>
      <c r="O198" s="272"/>
      <c r="P198" s="272"/>
      <c r="Q198" s="272"/>
      <c r="R198" s="272"/>
      <c r="S198" s="272"/>
      <c r="T198" s="272"/>
      <c r="U198" s="272"/>
      <c r="V198" s="268"/>
      <c r="W198" s="268"/>
      <c r="X198" s="273"/>
      <c r="Y198" s="273"/>
      <c r="Z198" s="273"/>
      <c r="AA198" s="273"/>
      <c r="AB198" s="273"/>
      <c r="AE198" s="273"/>
      <c r="AF198" s="286"/>
      <c r="AG198" s="286"/>
      <c r="AH198" s="286"/>
      <c r="AI198" s="286"/>
      <c r="AJ198" s="286"/>
      <c r="AK198" s="286"/>
      <c r="AL198" s="286"/>
      <c r="AM198" s="286"/>
      <c r="AN198" s="286"/>
      <c r="AO198" s="286"/>
      <c r="AP198" s="286"/>
      <c r="AQ198" s="286"/>
      <c r="AR198" s="286"/>
      <c r="AS198" s="286"/>
      <c r="AT198" s="286"/>
      <c r="AU198" s="286"/>
      <c r="AV198" s="286"/>
      <c r="AW198" s="269"/>
      <c r="BA198" s="269"/>
      <c r="BB198" s="269"/>
      <c r="BC198" s="269"/>
      <c r="BD198" s="269"/>
      <c r="BE198" s="269"/>
      <c r="BF198" s="269"/>
      <c r="BG198" s="269"/>
      <c r="BH198" s="269"/>
      <c r="BI198" s="269"/>
      <c r="BJ198" s="269"/>
      <c r="BK198" s="269"/>
      <c r="BL198" s="269"/>
      <c r="BM198" s="269"/>
      <c r="BN198" s="269"/>
      <c r="BO198" s="269"/>
      <c r="BP198" s="269"/>
      <c r="BQ198" s="269"/>
      <c r="BR198" s="269"/>
      <c r="BS198" s="269"/>
      <c r="BT198" s="269"/>
      <c r="BU198" s="269"/>
      <c r="BY198" s="270"/>
      <c r="BZ198" s="224"/>
      <c r="CA198" s="224"/>
    </row>
    <row r="199" spans="1:85" ht="4.5" customHeight="1" thickBot="1">
      <c r="A199" s="287"/>
      <c r="B199" s="288"/>
      <c r="C199" s="288"/>
      <c r="D199" s="288"/>
      <c r="E199" s="288"/>
      <c r="F199" s="288"/>
      <c r="G199" s="288"/>
      <c r="H199" s="288"/>
      <c r="I199" s="288"/>
      <c r="J199" s="288"/>
      <c r="K199" s="288"/>
      <c r="L199" s="288"/>
      <c r="M199" s="288"/>
      <c r="N199" s="288"/>
      <c r="O199" s="288"/>
      <c r="P199" s="288"/>
      <c r="Q199" s="288"/>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288"/>
      <c r="AR199" s="288"/>
      <c r="AS199" s="288"/>
      <c r="AT199" s="288"/>
      <c r="AU199" s="288"/>
      <c r="AV199" s="288"/>
      <c r="AW199" s="288"/>
      <c r="AX199" s="288"/>
      <c r="AY199" s="287"/>
      <c r="AZ199" s="287"/>
      <c r="BA199" s="287"/>
      <c r="BB199" s="287"/>
      <c r="BC199" s="287"/>
      <c r="BD199" s="287"/>
      <c r="BE199" s="287"/>
      <c r="BF199" s="287"/>
      <c r="BG199" s="287"/>
      <c r="BH199" s="287"/>
      <c r="BI199" s="287"/>
      <c r="BJ199" s="287"/>
      <c r="BK199" s="287"/>
      <c r="BL199" s="287"/>
      <c r="BM199" s="287"/>
      <c r="BN199" s="287"/>
      <c r="BO199" s="287"/>
      <c r="BP199" s="287"/>
      <c r="BQ199" s="287"/>
      <c r="BR199" s="287"/>
      <c r="BS199" s="287"/>
      <c r="BT199" s="287"/>
      <c r="BU199" s="287"/>
      <c r="BV199" s="287"/>
      <c r="BW199" s="287"/>
      <c r="BX199" s="287"/>
      <c r="BY199" s="287"/>
      <c r="BZ199" s="287"/>
      <c r="CA199" s="287"/>
      <c r="CB199" s="287"/>
      <c r="CC199" s="287"/>
      <c r="CD199" s="287"/>
      <c r="CE199" s="287"/>
    </row>
    <row r="200" spans="1:85" ht="4.5" customHeight="1">
      <c r="A200" s="228"/>
      <c r="B200" s="268"/>
      <c r="C200" s="268"/>
      <c r="D200" s="268"/>
      <c r="E200" s="268"/>
      <c r="F200" s="268"/>
      <c r="G200" s="268"/>
      <c r="H200" s="268"/>
      <c r="I200" s="268"/>
      <c r="J200" s="268"/>
      <c r="K200" s="268"/>
      <c r="L200" s="268"/>
      <c r="M200" s="268"/>
      <c r="N200" s="268"/>
      <c r="O200" s="268"/>
      <c r="P200" s="268"/>
      <c r="Q200" s="268"/>
      <c r="R200" s="268"/>
      <c r="S200" s="268"/>
      <c r="T200" s="268"/>
      <c r="U200" s="268"/>
      <c r="V200" s="268"/>
      <c r="W200" s="268"/>
      <c r="X200" s="268"/>
      <c r="Y200" s="268"/>
      <c r="Z200" s="268"/>
      <c r="AA200" s="268"/>
      <c r="AB200" s="268"/>
      <c r="AC200" s="268"/>
      <c r="AD200" s="268"/>
      <c r="AE200" s="268"/>
      <c r="AF200" s="268"/>
      <c r="AG200" s="268"/>
      <c r="AH200" s="268"/>
      <c r="AI200" s="268"/>
      <c r="AJ200" s="268"/>
      <c r="AK200" s="268"/>
      <c r="AL200" s="268"/>
      <c r="AM200" s="268"/>
      <c r="AN200" s="268"/>
      <c r="AO200" s="268"/>
      <c r="AP200" s="268"/>
      <c r="AQ200" s="268"/>
      <c r="AR200" s="268"/>
      <c r="AS200" s="268"/>
      <c r="AT200" s="268"/>
      <c r="AU200" s="268"/>
      <c r="AV200" s="268"/>
      <c r="AW200" s="268"/>
      <c r="AX200" s="268"/>
      <c r="AY200" s="228"/>
      <c r="AZ200" s="228"/>
      <c r="BA200" s="269"/>
      <c r="BB200" s="269"/>
      <c r="BC200" s="269"/>
      <c r="BD200" s="269"/>
      <c r="BE200" s="269"/>
      <c r="BF200" s="269"/>
      <c r="BG200" s="269"/>
      <c r="BH200" s="269"/>
      <c r="BI200" s="269"/>
      <c r="BJ200" s="269"/>
      <c r="BK200" s="269"/>
      <c r="BL200" s="269"/>
      <c r="BM200" s="269"/>
      <c r="BN200" s="269"/>
      <c r="BO200" s="269"/>
      <c r="BP200" s="269"/>
      <c r="BQ200" s="269"/>
      <c r="BR200" s="269"/>
      <c r="BS200" s="269"/>
      <c r="BT200" s="269"/>
      <c r="BU200" s="269"/>
      <c r="BV200" s="228"/>
      <c r="BW200" s="228"/>
      <c r="BX200" s="228"/>
      <c r="BY200" s="270"/>
      <c r="BZ200" s="226"/>
      <c r="CA200" s="226"/>
      <c r="CB200" s="228"/>
      <c r="CC200" s="228"/>
      <c r="CD200" s="228"/>
      <c r="CE200" s="228"/>
    </row>
    <row r="201" spans="1:85" ht="5.25" customHeight="1">
      <c r="B201" s="1188" t="s">
        <v>539</v>
      </c>
      <c r="C201" s="1188"/>
      <c r="D201" s="1189" t="s">
        <v>542</v>
      </c>
      <c r="E201" s="1189"/>
      <c r="F201" s="1189"/>
      <c r="G201" s="1189"/>
      <c r="H201" s="1189"/>
      <c r="I201" s="1189"/>
      <c r="J201" s="1189"/>
      <c r="K201" s="1189"/>
      <c r="L201" s="1189"/>
      <c r="M201" s="1189"/>
      <c r="N201" s="1189"/>
      <c r="O201" s="1189"/>
      <c r="P201" s="1189"/>
      <c r="Q201" s="1189"/>
      <c r="R201" s="1189"/>
      <c r="S201" s="1189"/>
      <c r="T201" s="1189"/>
      <c r="U201" s="1189"/>
      <c r="V201" s="1189"/>
      <c r="W201" s="1189"/>
      <c r="X201" s="1189"/>
      <c r="Y201" s="1189"/>
      <c r="Z201" s="1189"/>
      <c r="AA201" s="1189"/>
      <c r="AB201" s="1189"/>
      <c r="AC201" s="1189"/>
      <c r="AD201" s="1189"/>
      <c r="AE201" s="1189"/>
      <c r="AF201" s="1189"/>
      <c r="AG201" s="1189"/>
      <c r="AH201" s="1189"/>
      <c r="AI201" s="1189"/>
      <c r="AJ201" s="1189"/>
      <c r="AK201" s="1189"/>
      <c r="AL201" s="1189"/>
      <c r="AM201" s="1189"/>
      <c r="AN201" s="1189"/>
      <c r="AO201" s="1189"/>
      <c r="AP201" s="1189"/>
      <c r="AQ201" s="1189"/>
      <c r="AR201" s="1189"/>
      <c r="AS201" s="1189"/>
      <c r="AT201" s="1189"/>
      <c r="AU201" s="1189"/>
      <c r="AV201" s="1189"/>
      <c r="AW201" s="1189"/>
      <c r="AX201" s="1189"/>
      <c r="AY201" s="228"/>
      <c r="AZ201" s="228"/>
      <c r="BA201" s="269"/>
      <c r="BB201" s="269"/>
      <c r="BC201" s="269"/>
      <c r="BD201" s="269"/>
      <c r="BE201" s="269"/>
      <c r="BF201" s="269"/>
      <c r="BG201" s="269"/>
      <c r="BH201" s="269"/>
      <c r="BI201" s="269"/>
      <c r="BJ201" s="269"/>
      <c r="BK201" s="269"/>
      <c r="BL201" s="269"/>
      <c r="BM201" s="269"/>
      <c r="BN201" s="269"/>
      <c r="BO201" s="269"/>
      <c r="BP201" s="269"/>
      <c r="BQ201" s="269"/>
      <c r="BR201" s="269"/>
      <c r="BS201" s="269"/>
      <c r="BT201" s="269"/>
      <c r="BU201" s="269"/>
      <c r="BV201" s="228"/>
      <c r="BW201" s="228"/>
      <c r="BX201" s="228"/>
      <c r="BY201" s="270"/>
      <c r="BZ201" s="226"/>
      <c r="CA201" s="226"/>
      <c r="CB201" s="228"/>
      <c r="CC201" s="228"/>
      <c r="CD201" s="228"/>
      <c r="CE201" s="228"/>
      <c r="CF201" s="289"/>
    </row>
    <row r="202" spans="1:85" ht="5.25" customHeight="1">
      <c r="B202" s="1188"/>
      <c r="C202" s="1188"/>
      <c r="D202" s="1189"/>
      <c r="E202" s="1189"/>
      <c r="F202" s="1189"/>
      <c r="G202" s="1189"/>
      <c r="H202" s="1189"/>
      <c r="I202" s="1189"/>
      <c r="J202" s="1189"/>
      <c r="K202" s="1189"/>
      <c r="L202" s="1189"/>
      <c r="M202" s="1189"/>
      <c r="N202" s="1189"/>
      <c r="O202" s="1189"/>
      <c r="P202" s="1189"/>
      <c r="Q202" s="1189"/>
      <c r="R202" s="1189"/>
      <c r="S202" s="1189"/>
      <c r="T202" s="1189"/>
      <c r="U202" s="1189"/>
      <c r="V202" s="1189"/>
      <c r="W202" s="1189"/>
      <c r="X202" s="1189"/>
      <c r="Y202" s="1189"/>
      <c r="Z202" s="1189"/>
      <c r="AA202" s="1189"/>
      <c r="AB202" s="1189"/>
      <c r="AC202" s="1189"/>
      <c r="AD202" s="1189"/>
      <c r="AE202" s="1189"/>
      <c r="AF202" s="1189"/>
      <c r="AG202" s="1189"/>
      <c r="AH202" s="1189"/>
      <c r="AI202" s="1189"/>
      <c r="AJ202" s="1189"/>
      <c r="AK202" s="1189"/>
      <c r="AL202" s="1189"/>
      <c r="AM202" s="1189"/>
      <c r="AN202" s="1189"/>
      <c r="AO202" s="1189"/>
      <c r="AP202" s="1189"/>
      <c r="AQ202" s="1189"/>
      <c r="AR202" s="1189"/>
      <c r="AS202" s="1189"/>
      <c r="AT202" s="1189"/>
      <c r="AU202" s="1189"/>
      <c r="AV202" s="1189"/>
      <c r="AW202" s="1189"/>
      <c r="AX202" s="1189"/>
      <c r="AY202" s="228"/>
      <c r="AZ202" s="228"/>
      <c r="BA202" s="269"/>
      <c r="BB202" s="269"/>
      <c r="BC202" s="269"/>
      <c r="BD202" s="269"/>
      <c r="BE202" s="269"/>
      <c r="BF202" s="269"/>
      <c r="BG202" s="269"/>
      <c r="BH202" s="269"/>
      <c r="BI202" s="269"/>
      <c r="BJ202" s="269"/>
      <c r="BK202" s="269"/>
      <c r="BL202" s="269"/>
      <c r="BM202" s="269"/>
      <c r="BN202" s="269"/>
      <c r="BO202" s="269"/>
      <c r="BP202" s="269"/>
      <c r="BQ202" s="269"/>
      <c r="BR202" s="269"/>
      <c r="BS202" s="269"/>
      <c r="BT202" s="269"/>
      <c r="BU202" s="269"/>
      <c r="BV202" s="228"/>
      <c r="BW202" s="228"/>
      <c r="BX202" s="228"/>
      <c r="BY202" s="270"/>
      <c r="BZ202" s="226"/>
      <c r="CA202" s="226"/>
      <c r="CB202" s="228"/>
      <c r="CC202" s="228"/>
      <c r="CD202" s="228"/>
      <c r="CE202" s="228"/>
      <c r="CF202" s="289"/>
    </row>
    <row r="203" spans="1:85" ht="4.5" customHeight="1">
      <c r="B203" s="1188"/>
      <c r="C203" s="1188"/>
      <c r="D203" s="1189"/>
      <c r="E203" s="1189"/>
      <c r="F203" s="1189"/>
      <c r="G203" s="1189"/>
      <c r="H203" s="1189"/>
      <c r="I203" s="1189"/>
      <c r="J203" s="1189"/>
      <c r="K203" s="1189"/>
      <c r="L203" s="1189"/>
      <c r="M203" s="1189"/>
      <c r="N203" s="1189"/>
      <c r="O203" s="1189"/>
      <c r="P203" s="1189"/>
      <c r="Q203" s="1189"/>
      <c r="R203" s="1189"/>
      <c r="S203" s="1189"/>
      <c r="T203" s="1189"/>
      <c r="U203" s="1189"/>
      <c r="V203" s="1189"/>
      <c r="W203" s="1189"/>
      <c r="X203" s="1189"/>
      <c r="Y203" s="1189"/>
      <c r="Z203" s="1189"/>
      <c r="AA203" s="1189"/>
      <c r="AB203" s="1189"/>
      <c r="AC203" s="1189"/>
      <c r="AD203" s="1189"/>
      <c r="AE203" s="1189"/>
      <c r="AF203" s="1189"/>
      <c r="AG203" s="1189"/>
      <c r="AH203" s="1189"/>
      <c r="AI203" s="1189"/>
      <c r="AJ203" s="1189"/>
      <c r="AK203" s="1189"/>
      <c r="AL203" s="1189"/>
      <c r="AM203" s="1189"/>
      <c r="AN203" s="1189"/>
      <c r="AO203" s="1189"/>
      <c r="AP203" s="1189"/>
      <c r="AQ203" s="1189"/>
      <c r="AR203" s="1189"/>
      <c r="AS203" s="1189"/>
      <c r="AT203" s="1189"/>
      <c r="AU203" s="1189"/>
      <c r="AV203" s="1189"/>
      <c r="AW203" s="1189"/>
      <c r="AX203" s="1189"/>
      <c r="AY203" s="228"/>
      <c r="AZ203" s="228"/>
      <c r="BA203" s="269"/>
      <c r="BB203" s="269"/>
      <c r="BC203" s="269"/>
      <c r="BD203" s="269"/>
      <c r="BE203" s="269"/>
      <c r="BF203" s="269"/>
      <c r="BG203" s="269"/>
      <c r="BH203" s="269"/>
      <c r="BI203" s="269"/>
      <c r="BJ203" s="269"/>
      <c r="BK203" s="269"/>
      <c r="BL203" s="269"/>
      <c r="BM203" s="269"/>
      <c r="BN203" s="269"/>
      <c r="BO203" s="269"/>
      <c r="BP203" s="269"/>
      <c r="BQ203" s="269"/>
      <c r="BR203" s="269"/>
      <c r="BS203" s="269"/>
      <c r="BT203" s="269"/>
      <c r="BU203" s="269"/>
      <c r="BV203" s="228"/>
      <c r="BW203" s="228"/>
      <c r="BX203" s="228"/>
      <c r="BY203" s="270"/>
      <c r="BZ203" s="226"/>
      <c r="CA203" s="226"/>
      <c r="CB203" s="228"/>
      <c r="CC203" s="228"/>
      <c r="CD203" s="228"/>
      <c r="CE203" s="228"/>
      <c r="CF203" s="289"/>
    </row>
    <row r="204" spans="1:85" ht="4.5" customHeight="1">
      <c r="B204" s="1190" t="str">
        <f>IF(その他!$K$42="該当",その他!$AK$41,その他!$AK$42)</f>
        <v>☐</v>
      </c>
      <c r="C204" s="1191"/>
      <c r="D204" s="1194" t="s">
        <v>540</v>
      </c>
      <c r="E204" s="1194"/>
      <c r="F204" s="1194"/>
      <c r="G204" s="1194"/>
      <c r="H204" s="1194"/>
      <c r="I204" s="1194"/>
      <c r="J204" s="1194"/>
      <c r="K204" s="1194"/>
      <c r="L204" s="1194"/>
      <c r="M204" s="1194"/>
      <c r="N204" s="1194"/>
      <c r="O204" s="1194"/>
      <c r="P204" s="1194"/>
      <c r="Q204" s="1194"/>
      <c r="R204" s="1194"/>
      <c r="S204" s="1194"/>
      <c r="T204" s="1194"/>
      <c r="U204" s="1194"/>
      <c r="V204" s="1194"/>
      <c r="W204" s="1196" t="str">
        <f>IF(その他!$K$45="該当",その他!$AK$41,その他!$AK$42)</f>
        <v>☐</v>
      </c>
      <c r="X204" s="1197"/>
      <c r="Y204" s="1194" t="s">
        <v>552</v>
      </c>
      <c r="Z204" s="1194"/>
      <c r="AA204" s="1194"/>
      <c r="AB204" s="1194"/>
      <c r="AC204" s="1194"/>
      <c r="AD204" s="1194"/>
      <c r="AE204" s="1194"/>
      <c r="AF204" s="1194"/>
      <c r="AG204" s="1194"/>
      <c r="AH204" s="1194"/>
      <c r="AI204" s="1194"/>
      <c r="AJ204" s="1194"/>
      <c r="AK204" s="1194"/>
      <c r="AL204" s="1194"/>
      <c r="AM204" s="1194"/>
      <c r="AN204" s="1194"/>
      <c r="AO204" s="1194"/>
      <c r="AP204" s="1194"/>
      <c r="AQ204" s="1200"/>
      <c r="AR204" s="1197" t="str">
        <f>IF(その他!$K$44="該当",その他!$AK$41,その他!$AK$42)</f>
        <v>☐</v>
      </c>
      <c r="AS204" s="1197"/>
      <c r="AT204" s="1194" t="s">
        <v>555</v>
      </c>
      <c r="AU204" s="1194"/>
      <c r="AV204" s="1194"/>
      <c r="AW204" s="1194"/>
      <c r="AX204" s="1194"/>
      <c r="AY204" s="1194"/>
      <c r="AZ204" s="1194"/>
      <c r="BA204" s="1194"/>
      <c r="BB204" s="1194"/>
      <c r="BC204" s="1194"/>
      <c r="BD204" s="1194"/>
      <c r="BE204" s="1194"/>
      <c r="BF204" s="1194"/>
      <c r="BG204" s="1194"/>
      <c r="BH204" s="1194"/>
      <c r="BI204" s="1194"/>
      <c r="BJ204" s="1194"/>
      <c r="BK204" s="1194"/>
      <c r="BL204" s="1194"/>
      <c r="BM204" s="290"/>
      <c r="BN204" s="290"/>
      <c r="BO204" s="291"/>
      <c r="BP204" s="291"/>
      <c r="BQ204" s="291"/>
      <c r="BR204" s="291"/>
      <c r="BS204" s="291"/>
      <c r="BT204" s="291"/>
      <c r="BU204" s="291"/>
      <c r="BV204" s="291"/>
      <c r="BW204" s="291"/>
      <c r="BX204" s="291"/>
      <c r="BY204" s="291"/>
      <c r="BZ204" s="291"/>
      <c r="CA204" s="291"/>
      <c r="CB204" s="291"/>
      <c r="CC204" s="291"/>
      <c r="CD204" s="291"/>
      <c r="CE204" s="292"/>
    </row>
    <row r="205" spans="1:85" ht="4.5" customHeight="1">
      <c r="A205" s="224"/>
      <c r="B205" s="1192"/>
      <c r="C205" s="1193"/>
      <c r="D205" s="1195"/>
      <c r="E205" s="1195"/>
      <c r="F205" s="1195"/>
      <c r="G205" s="1195"/>
      <c r="H205" s="1195"/>
      <c r="I205" s="1195"/>
      <c r="J205" s="1195"/>
      <c r="K205" s="1195"/>
      <c r="L205" s="1195"/>
      <c r="M205" s="1195"/>
      <c r="N205" s="1195"/>
      <c r="O205" s="1195"/>
      <c r="P205" s="1195"/>
      <c r="Q205" s="1195"/>
      <c r="R205" s="1195"/>
      <c r="S205" s="1195"/>
      <c r="T205" s="1195"/>
      <c r="U205" s="1195"/>
      <c r="V205" s="1195"/>
      <c r="W205" s="1198"/>
      <c r="X205" s="1199"/>
      <c r="Y205" s="1195"/>
      <c r="Z205" s="1195"/>
      <c r="AA205" s="1195"/>
      <c r="AB205" s="1195"/>
      <c r="AC205" s="1195"/>
      <c r="AD205" s="1195"/>
      <c r="AE205" s="1195"/>
      <c r="AF205" s="1195"/>
      <c r="AG205" s="1195"/>
      <c r="AH205" s="1195"/>
      <c r="AI205" s="1195"/>
      <c r="AJ205" s="1195"/>
      <c r="AK205" s="1195"/>
      <c r="AL205" s="1195"/>
      <c r="AM205" s="1195"/>
      <c r="AN205" s="1195"/>
      <c r="AO205" s="1195"/>
      <c r="AP205" s="1195"/>
      <c r="AQ205" s="1201"/>
      <c r="AR205" s="1199"/>
      <c r="AS205" s="1199"/>
      <c r="AT205" s="1195"/>
      <c r="AU205" s="1195"/>
      <c r="AV205" s="1195"/>
      <c r="AW205" s="1195"/>
      <c r="AX205" s="1195"/>
      <c r="AY205" s="1195"/>
      <c r="AZ205" s="1195"/>
      <c r="BA205" s="1195"/>
      <c r="BB205" s="1195"/>
      <c r="BC205" s="1195"/>
      <c r="BD205" s="1195"/>
      <c r="BE205" s="1195"/>
      <c r="BF205" s="1195"/>
      <c r="BG205" s="1195"/>
      <c r="BH205" s="1195"/>
      <c r="BI205" s="1195"/>
      <c r="BJ205" s="1195"/>
      <c r="BK205" s="1195"/>
      <c r="BL205" s="1195"/>
      <c r="BM205" s="293"/>
      <c r="BN205" s="293"/>
      <c r="BO205" s="294"/>
      <c r="BP205" s="294"/>
      <c r="BQ205" s="294"/>
      <c r="BR205" s="294"/>
      <c r="BS205" s="294"/>
      <c r="BT205" s="294"/>
      <c r="BU205" s="294"/>
      <c r="BV205" s="294"/>
      <c r="BW205" s="294"/>
      <c r="BX205" s="294"/>
      <c r="BY205" s="294"/>
      <c r="BZ205" s="294"/>
      <c r="CA205" s="294"/>
      <c r="CB205" s="294"/>
      <c r="CC205" s="294"/>
      <c r="CD205" s="294"/>
      <c r="CE205" s="295"/>
      <c r="CF205" s="294"/>
      <c r="CG205" s="294"/>
    </row>
    <row r="206" spans="1:85" ht="4.5" customHeight="1">
      <c r="A206" s="224"/>
      <c r="B206" s="1192"/>
      <c r="C206" s="1193"/>
      <c r="D206" s="1195"/>
      <c r="E206" s="1195"/>
      <c r="F206" s="1195"/>
      <c r="G206" s="1195"/>
      <c r="H206" s="1195"/>
      <c r="I206" s="1195"/>
      <c r="J206" s="1195"/>
      <c r="K206" s="1195"/>
      <c r="L206" s="1195"/>
      <c r="M206" s="1195"/>
      <c r="N206" s="1195"/>
      <c r="O206" s="1195"/>
      <c r="P206" s="1195"/>
      <c r="Q206" s="1195"/>
      <c r="R206" s="1195"/>
      <c r="S206" s="1195"/>
      <c r="T206" s="1195"/>
      <c r="U206" s="1195"/>
      <c r="V206" s="1195"/>
      <c r="W206" s="1198"/>
      <c r="X206" s="1199"/>
      <c r="Y206" s="1195"/>
      <c r="Z206" s="1195"/>
      <c r="AA206" s="1195"/>
      <c r="AB206" s="1195"/>
      <c r="AC206" s="1195"/>
      <c r="AD206" s="1195"/>
      <c r="AE206" s="1195"/>
      <c r="AF206" s="1195"/>
      <c r="AG206" s="1195"/>
      <c r="AH206" s="1195"/>
      <c r="AI206" s="1195"/>
      <c r="AJ206" s="1195"/>
      <c r="AK206" s="1195"/>
      <c r="AL206" s="1195"/>
      <c r="AM206" s="1195"/>
      <c r="AN206" s="1195"/>
      <c r="AO206" s="1195"/>
      <c r="AP206" s="1195"/>
      <c r="AQ206" s="1201"/>
      <c r="AR206" s="1199"/>
      <c r="AS206" s="1199"/>
      <c r="AT206" s="1195"/>
      <c r="AU206" s="1195"/>
      <c r="AV206" s="1195"/>
      <c r="AW206" s="1195"/>
      <c r="AX206" s="1195"/>
      <c r="AY206" s="1195"/>
      <c r="AZ206" s="1195"/>
      <c r="BA206" s="1195"/>
      <c r="BB206" s="1195"/>
      <c r="BC206" s="1195"/>
      <c r="BD206" s="1195"/>
      <c r="BE206" s="1195"/>
      <c r="BF206" s="1195"/>
      <c r="BG206" s="1195"/>
      <c r="BH206" s="1195"/>
      <c r="BI206" s="1195"/>
      <c r="BJ206" s="1195"/>
      <c r="BK206" s="1195"/>
      <c r="BL206" s="1195"/>
      <c r="BM206" s="293"/>
      <c r="BN206" s="293"/>
      <c r="BO206" s="294"/>
      <c r="BP206" s="294"/>
      <c r="BQ206" s="294"/>
      <c r="BR206" s="294"/>
      <c r="BS206" s="294"/>
      <c r="BT206" s="294"/>
      <c r="BU206" s="294"/>
      <c r="BV206" s="294"/>
      <c r="BW206" s="294"/>
      <c r="BX206" s="294"/>
      <c r="BY206" s="294"/>
      <c r="BZ206" s="294"/>
      <c r="CA206" s="294"/>
      <c r="CB206" s="294"/>
      <c r="CC206" s="294"/>
      <c r="CD206" s="294"/>
      <c r="CE206" s="295"/>
      <c r="CF206" s="294"/>
      <c r="CG206" s="294"/>
    </row>
    <row r="207" spans="1:85" ht="2.25" customHeight="1">
      <c r="A207" s="224"/>
      <c r="B207" s="1192"/>
      <c r="C207" s="1193"/>
      <c r="D207" s="1195"/>
      <c r="E207" s="1195"/>
      <c r="F207" s="1195"/>
      <c r="G207" s="1195"/>
      <c r="H207" s="1195"/>
      <c r="I207" s="1195"/>
      <c r="J207" s="1195"/>
      <c r="K207" s="1195"/>
      <c r="L207" s="1195"/>
      <c r="M207" s="1195"/>
      <c r="N207" s="1195"/>
      <c r="O207" s="1195"/>
      <c r="P207" s="1195"/>
      <c r="Q207" s="1195"/>
      <c r="R207" s="1195"/>
      <c r="S207" s="1195"/>
      <c r="T207" s="1195"/>
      <c r="U207" s="1195"/>
      <c r="V207" s="1195"/>
      <c r="W207" s="1198"/>
      <c r="X207" s="1199"/>
      <c r="Y207" s="1195"/>
      <c r="Z207" s="1195"/>
      <c r="AA207" s="1195"/>
      <c r="AB207" s="1195"/>
      <c r="AC207" s="1195"/>
      <c r="AD207" s="1195"/>
      <c r="AE207" s="1195"/>
      <c r="AF207" s="1195"/>
      <c r="AG207" s="1195"/>
      <c r="AH207" s="1195"/>
      <c r="AI207" s="1195"/>
      <c r="AJ207" s="1195"/>
      <c r="AK207" s="1195"/>
      <c r="AL207" s="1195"/>
      <c r="AM207" s="1195"/>
      <c r="AN207" s="1195"/>
      <c r="AO207" s="1195"/>
      <c r="AP207" s="1195"/>
      <c r="AQ207" s="1201"/>
      <c r="AR207" s="1199"/>
      <c r="AS207" s="1199"/>
      <c r="AT207" s="1195"/>
      <c r="AU207" s="1195"/>
      <c r="AV207" s="1195"/>
      <c r="AW207" s="1195"/>
      <c r="AX207" s="1195"/>
      <c r="AY207" s="1195"/>
      <c r="AZ207" s="1195"/>
      <c r="BA207" s="1195"/>
      <c r="BB207" s="1195"/>
      <c r="BC207" s="1195"/>
      <c r="BD207" s="1195"/>
      <c r="BE207" s="1195"/>
      <c r="BF207" s="1195"/>
      <c r="BG207" s="1195"/>
      <c r="BH207" s="1195"/>
      <c r="BI207" s="1195"/>
      <c r="BJ207" s="1195"/>
      <c r="BK207" s="1195"/>
      <c r="BL207" s="1195"/>
      <c r="BM207" s="293"/>
      <c r="BN207" s="293"/>
      <c r="BO207" s="294"/>
      <c r="BP207" s="294"/>
      <c r="BQ207" s="294"/>
      <c r="BR207" s="294"/>
      <c r="BS207" s="294"/>
      <c r="BT207" s="294"/>
      <c r="BU207" s="294"/>
      <c r="BV207" s="294"/>
      <c r="BW207" s="294"/>
      <c r="BX207" s="294"/>
      <c r="BY207" s="294"/>
      <c r="BZ207" s="294"/>
      <c r="CA207" s="294"/>
      <c r="CB207" s="294"/>
      <c r="CC207" s="294"/>
      <c r="CD207" s="294"/>
      <c r="CE207" s="295"/>
      <c r="CF207" s="294"/>
      <c r="CG207" s="294"/>
    </row>
    <row r="208" spans="1:85" ht="4.5" customHeight="1">
      <c r="B208" s="296"/>
      <c r="C208" s="1084" t="s">
        <v>553</v>
      </c>
      <c r="D208" s="1084"/>
      <c r="E208" s="1084"/>
      <c r="F208" s="1084"/>
      <c r="G208" s="1185" t="str">
        <f>その他!$O$42&amp;""</f>
        <v/>
      </c>
      <c r="H208" s="1185"/>
      <c r="I208" s="1185"/>
      <c r="J208" s="1185"/>
      <c r="K208" s="1185"/>
      <c r="L208" s="1185"/>
      <c r="M208" s="1185"/>
      <c r="N208" s="1185"/>
      <c r="O208" s="1185"/>
      <c r="P208" s="1185"/>
      <c r="Q208" s="1185"/>
      <c r="R208" s="1185"/>
      <c r="S208" s="1185"/>
      <c r="T208" s="1185"/>
      <c r="U208" s="1185"/>
      <c r="V208" s="1185"/>
      <c r="W208" s="1073" t="str">
        <f>IF(その他!$S45="あり",その他!$AK$41,その他!$AK$42)</f>
        <v>☐</v>
      </c>
      <c r="X208" s="1074"/>
      <c r="Y208" s="1075" t="s">
        <v>561</v>
      </c>
      <c r="Z208" s="1075"/>
      <c r="AA208" s="1075"/>
      <c r="AB208" s="1075"/>
      <c r="AC208" s="1075"/>
      <c r="AD208" s="1074" t="str">
        <f>IF(その他!$Y45="あり",その他!$AK$41,その他!$AK$42)</f>
        <v>☐</v>
      </c>
      <c r="AE208" s="1074"/>
      <c r="AF208" s="1075" t="s">
        <v>563</v>
      </c>
      <c r="AG208" s="1075"/>
      <c r="AH208" s="1075"/>
      <c r="AI208" s="1075"/>
      <c r="AJ208" s="1075"/>
      <c r="AK208" s="1074" t="str">
        <f>IF(その他!$AD45="あり",その他!$AK$41,その他!$AK$42)</f>
        <v>☐</v>
      </c>
      <c r="AL208" s="1074"/>
      <c r="AM208" s="1075" t="s">
        <v>565</v>
      </c>
      <c r="AN208" s="1075"/>
      <c r="AO208" s="1075"/>
      <c r="AP208" s="1075"/>
      <c r="AQ208" s="1079"/>
      <c r="AR208" s="1199" t="str">
        <f>IF(その他!$K$43="該当",その他!$AK$41,その他!$AK$42)</f>
        <v>☐</v>
      </c>
      <c r="AS208" s="1199"/>
      <c r="AT208" s="1206" t="s">
        <v>567</v>
      </c>
      <c r="AU208" s="1206"/>
      <c r="AV208" s="1206"/>
      <c r="AW208" s="1206"/>
      <c r="AX208" s="1206"/>
      <c r="AY208" s="1206"/>
      <c r="AZ208" s="1206"/>
      <c r="BA208" s="1206"/>
      <c r="BB208" s="1206"/>
      <c r="BC208" s="1206"/>
      <c r="BD208" s="1206"/>
      <c r="BE208" s="1206"/>
      <c r="BF208" s="1206"/>
      <c r="BG208" s="1206"/>
      <c r="BH208" s="1206"/>
      <c r="BI208" s="1206"/>
      <c r="BJ208" s="1206"/>
      <c r="BK208" s="1206"/>
      <c r="BL208" s="1206"/>
      <c r="BM208" s="293"/>
      <c r="BN208" s="293"/>
      <c r="BO208" s="293"/>
      <c r="BP208" s="293"/>
      <c r="BQ208" s="293"/>
      <c r="BR208" s="293"/>
      <c r="BS208" s="293"/>
      <c r="BT208" s="293"/>
      <c r="BU208" s="293"/>
      <c r="BV208" s="293"/>
      <c r="BW208" s="293"/>
      <c r="BX208" s="293"/>
      <c r="BY208" s="293"/>
      <c r="BZ208" s="293"/>
      <c r="CA208" s="293"/>
      <c r="CB208" s="293"/>
      <c r="CC208" s="293"/>
      <c r="CD208" s="293"/>
      <c r="CE208" s="297"/>
      <c r="CF208" s="294"/>
      <c r="CG208" s="294"/>
    </row>
    <row r="209" spans="2:83" ht="9" customHeight="1">
      <c r="B209" s="296"/>
      <c r="C209" s="1084"/>
      <c r="D209" s="1084"/>
      <c r="E209" s="1084"/>
      <c r="F209" s="1084"/>
      <c r="G209" s="1185"/>
      <c r="H209" s="1185"/>
      <c r="I209" s="1185"/>
      <c r="J209" s="1185"/>
      <c r="K209" s="1185"/>
      <c r="L209" s="1185"/>
      <c r="M209" s="1185"/>
      <c r="N209" s="1185"/>
      <c r="O209" s="1185"/>
      <c r="P209" s="1185"/>
      <c r="Q209" s="1185"/>
      <c r="R209" s="1185"/>
      <c r="S209" s="1185"/>
      <c r="T209" s="1185"/>
      <c r="U209" s="1185"/>
      <c r="V209" s="1185"/>
      <c r="W209" s="1073"/>
      <c r="X209" s="1074"/>
      <c r="Y209" s="1075"/>
      <c r="Z209" s="1075"/>
      <c r="AA209" s="1075"/>
      <c r="AB209" s="1075"/>
      <c r="AC209" s="1075"/>
      <c r="AD209" s="1074"/>
      <c r="AE209" s="1074"/>
      <c r="AF209" s="1075"/>
      <c r="AG209" s="1075"/>
      <c r="AH209" s="1075"/>
      <c r="AI209" s="1075"/>
      <c r="AJ209" s="1075"/>
      <c r="AK209" s="1074"/>
      <c r="AL209" s="1074"/>
      <c r="AM209" s="1075"/>
      <c r="AN209" s="1075"/>
      <c r="AO209" s="1075"/>
      <c r="AP209" s="1075"/>
      <c r="AQ209" s="1079"/>
      <c r="AR209" s="1199"/>
      <c r="AS209" s="1199"/>
      <c r="AT209" s="1206"/>
      <c r="AU209" s="1206"/>
      <c r="AV209" s="1206"/>
      <c r="AW209" s="1206"/>
      <c r="AX209" s="1206"/>
      <c r="AY209" s="1206"/>
      <c r="AZ209" s="1206"/>
      <c r="BA209" s="1206"/>
      <c r="BB209" s="1206"/>
      <c r="BC209" s="1206"/>
      <c r="BD209" s="1206"/>
      <c r="BE209" s="1206"/>
      <c r="BF209" s="1206"/>
      <c r="BG209" s="1206"/>
      <c r="BH209" s="1206"/>
      <c r="BI209" s="1206"/>
      <c r="BJ209" s="1206"/>
      <c r="BK209" s="1206"/>
      <c r="BL209" s="1206"/>
      <c r="BM209" s="293"/>
      <c r="BN209" s="293"/>
      <c r="BO209" s="293"/>
      <c r="BP209" s="293"/>
      <c r="BQ209" s="293"/>
      <c r="BR209" s="293"/>
      <c r="BS209" s="293"/>
      <c r="BT209" s="293"/>
      <c r="BU209" s="293"/>
      <c r="BV209" s="293"/>
      <c r="BW209" s="293"/>
      <c r="BX209" s="293"/>
      <c r="BY209" s="293"/>
      <c r="BZ209" s="293"/>
      <c r="CA209" s="293"/>
      <c r="CB209" s="293"/>
      <c r="CC209" s="293"/>
      <c r="CD209" s="293"/>
      <c r="CE209" s="297"/>
    </row>
    <row r="210" spans="2:83" ht="9" customHeight="1">
      <c r="B210" s="296"/>
      <c r="C210" s="1084" t="s">
        <v>554</v>
      </c>
      <c r="D210" s="1084"/>
      <c r="E210" s="1084"/>
      <c r="F210" s="1084"/>
      <c r="G210" s="1186" t="str">
        <f>その他!$T$42&amp;""</f>
        <v/>
      </c>
      <c r="H210" s="1186"/>
      <c r="I210" s="1186"/>
      <c r="J210" s="1186"/>
      <c r="K210" s="1186"/>
      <c r="L210" s="1186"/>
      <c r="M210" s="1186"/>
      <c r="N210" s="1186"/>
      <c r="O210" s="1186"/>
      <c r="P210" s="1186"/>
      <c r="Q210" s="1186"/>
      <c r="R210" s="1186"/>
      <c r="S210" s="1186"/>
      <c r="T210" s="1186"/>
      <c r="U210" s="1186"/>
      <c r="V210" s="1186"/>
      <c r="W210" s="1073" t="str">
        <f>IF(その他!$S46="あり",その他!$AK$41,その他!$AK$42)</f>
        <v>☐</v>
      </c>
      <c r="X210" s="1074"/>
      <c r="Y210" s="1075" t="s">
        <v>562</v>
      </c>
      <c r="Z210" s="1075"/>
      <c r="AA210" s="1075"/>
      <c r="AB210" s="1075"/>
      <c r="AC210" s="1075"/>
      <c r="AD210" s="1074" t="str">
        <f>IF(その他!$Y46="あり",その他!$AK$41,その他!$AK$42)</f>
        <v>☐</v>
      </c>
      <c r="AE210" s="1074"/>
      <c r="AF210" s="1080" t="s">
        <v>564</v>
      </c>
      <c r="AG210" s="1080"/>
      <c r="AH210" s="1080"/>
      <c r="AI210" s="1080"/>
      <c r="AJ210" s="1080"/>
      <c r="AK210" s="1074" t="str">
        <f>IF(その他!$AD46="あり",その他!$AK$41,その他!$AK$42)</f>
        <v>☐</v>
      </c>
      <c r="AL210" s="1074"/>
      <c r="AM210" s="1080" t="s">
        <v>566</v>
      </c>
      <c r="AN210" s="1080"/>
      <c r="AO210" s="1080"/>
      <c r="AP210" s="1080"/>
      <c r="AQ210" s="1081"/>
      <c r="AR210" s="1199" t="str">
        <f>IF($BA$210="",その他!$AK$42,その他!$AK$41)</f>
        <v>☐</v>
      </c>
      <c r="AS210" s="1199"/>
      <c r="AT210" s="1206" t="s">
        <v>541</v>
      </c>
      <c r="AU210" s="1206"/>
      <c r="AV210" s="1206"/>
      <c r="AW210" s="1206"/>
      <c r="AX210" s="1206"/>
      <c r="AY210" s="1204" t="s">
        <v>556</v>
      </c>
      <c r="AZ210" s="1204"/>
      <c r="BA210" s="1202" t="str">
        <f>その他!$K$48&amp;""</f>
        <v/>
      </c>
      <c r="BB210" s="1202"/>
      <c r="BC210" s="1202"/>
      <c r="BD210" s="1202"/>
      <c r="BE210" s="1202"/>
      <c r="BF210" s="1202"/>
      <c r="BG210" s="1202"/>
      <c r="BH210" s="1202"/>
      <c r="BI210" s="1202"/>
      <c r="BJ210" s="1202"/>
      <c r="BK210" s="1202"/>
      <c r="BL210" s="1202"/>
      <c r="BM210" s="1202"/>
      <c r="BN210" s="1202"/>
      <c r="BO210" s="1202"/>
      <c r="BP210" s="1202"/>
      <c r="BQ210" s="1202"/>
      <c r="BR210" s="1202"/>
      <c r="BS210" s="1202"/>
      <c r="BT210" s="1202"/>
      <c r="BU210" s="1202"/>
      <c r="BV210" s="1202"/>
      <c r="BW210" s="1202"/>
      <c r="BX210" s="1202"/>
      <c r="BY210" s="1202"/>
      <c r="BZ210" s="1202"/>
      <c r="CA210" s="1202"/>
      <c r="CB210" s="1202"/>
      <c r="CC210" s="1202"/>
      <c r="CD210" s="1202"/>
      <c r="CE210" s="1071" t="s">
        <v>557</v>
      </c>
    </row>
    <row r="211" spans="2:83" ht="9" customHeight="1">
      <c r="B211" s="298"/>
      <c r="C211" s="1184"/>
      <c r="D211" s="1184"/>
      <c r="E211" s="1184"/>
      <c r="F211" s="1184"/>
      <c r="G211" s="1187"/>
      <c r="H211" s="1187"/>
      <c r="I211" s="1187"/>
      <c r="J211" s="1187"/>
      <c r="K211" s="1187"/>
      <c r="L211" s="1187"/>
      <c r="M211" s="1187"/>
      <c r="N211" s="1187"/>
      <c r="O211" s="1187"/>
      <c r="P211" s="1187"/>
      <c r="Q211" s="1187"/>
      <c r="R211" s="1187"/>
      <c r="S211" s="1187"/>
      <c r="T211" s="1187"/>
      <c r="U211" s="1187"/>
      <c r="V211" s="1187"/>
      <c r="W211" s="1076"/>
      <c r="X211" s="1077"/>
      <c r="Y211" s="1078"/>
      <c r="Z211" s="1078"/>
      <c r="AA211" s="1078"/>
      <c r="AB211" s="1078"/>
      <c r="AC211" s="1078"/>
      <c r="AD211" s="1077"/>
      <c r="AE211" s="1077"/>
      <c r="AF211" s="1082"/>
      <c r="AG211" s="1082"/>
      <c r="AH211" s="1082"/>
      <c r="AI211" s="1082"/>
      <c r="AJ211" s="1082"/>
      <c r="AK211" s="1077"/>
      <c r="AL211" s="1077"/>
      <c r="AM211" s="1082"/>
      <c r="AN211" s="1082"/>
      <c r="AO211" s="1082"/>
      <c r="AP211" s="1082"/>
      <c r="AQ211" s="1083"/>
      <c r="AR211" s="1207"/>
      <c r="AS211" s="1207"/>
      <c r="AT211" s="1208"/>
      <c r="AU211" s="1208"/>
      <c r="AV211" s="1208"/>
      <c r="AW211" s="1208"/>
      <c r="AX211" s="1208"/>
      <c r="AY211" s="1205"/>
      <c r="AZ211" s="1205"/>
      <c r="BA211" s="1203"/>
      <c r="BB211" s="1203"/>
      <c r="BC211" s="1203"/>
      <c r="BD211" s="1203"/>
      <c r="BE211" s="1203"/>
      <c r="BF211" s="1203"/>
      <c r="BG211" s="1203"/>
      <c r="BH211" s="1203"/>
      <c r="BI211" s="1203"/>
      <c r="BJ211" s="1203"/>
      <c r="BK211" s="1203"/>
      <c r="BL211" s="1203"/>
      <c r="BM211" s="1203"/>
      <c r="BN211" s="1203"/>
      <c r="BO211" s="1203"/>
      <c r="BP211" s="1203"/>
      <c r="BQ211" s="1203"/>
      <c r="BR211" s="1203"/>
      <c r="BS211" s="1203"/>
      <c r="BT211" s="1203"/>
      <c r="BU211" s="1203"/>
      <c r="BV211" s="1203"/>
      <c r="BW211" s="1203"/>
      <c r="BX211" s="1203"/>
      <c r="BY211" s="1203"/>
      <c r="BZ211" s="1203"/>
      <c r="CA211" s="1203"/>
      <c r="CB211" s="1203"/>
      <c r="CC211" s="1203"/>
      <c r="CD211" s="1203"/>
      <c r="CE211" s="1072"/>
    </row>
  </sheetData>
  <sheetProtection password="8E92" sheet="1" objects="1" scenarios="1"/>
  <mergeCells count="576">
    <mergeCell ref="BA192:BB194"/>
    <mergeCell ref="K194:AC197"/>
    <mergeCell ref="AD194:AD197"/>
    <mergeCell ref="AE194:AW197"/>
    <mergeCell ref="AX194:AX197"/>
    <mergeCell ref="K187:V188"/>
    <mergeCell ref="BQ171:BS174"/>
    <mergeCell ref="BT179:CD182"/>
    <mergeCell ref="K192:AD193"/>
    <mergeCell ref="AE192:AX193"/>
    <mergeCell ref="BQ175:BS178"/>
    <mergeCell ref="BT175:CD178"/>
    <mergeCell ref="BM175:BN178"/>
    <mergeCell ref="BO175:BP178"/>
    <mergeCell ref="AW170:AX172"/>
    <mergeCell ref="BA195:BB197"/>
    <mergeCell ref="BA186:BB188"/>
    <mergeCell ref="BC186:CE191"/>
    <mergeCell ref="BC192:CE194"/>
    <mergeCell ref="BC195:CE197"/>
    <mergeCell ref="AK170:AO172"/>
    <mergeCell ref="W182:AI183"/>
    <mergeCell ref="AJ182:AX183"/>
    <mergeCell ref="K184:V186"/>
    <mergeCell ref="W184:AI186"/>
    <mergeCell ref="AJ184:AX186"/>
    <mergeCell ref="K189:U191"/>
    <mergeCell ref="V189:V191"/>
    <mergeCell ref="W189:AH191"/>
    <mergeCell ref="AI189:AI191"/>
    <mergeCell ref="AJ189:AW191"/>
    <mergeCell ref="AX189:AX191"/>
    <mergeCell ref="W187:AI188"/>
    <mergeCell ref="AJ187:AX188"/>
    <mergeCell ref="CE175:CE178"/>
    <mergeCell ref="B173:AF177"/>
    <mergeCell ref="AG173:AL177"/>
    <mergeCell ref="AM173:AV177"/>
    <mergeCell ref="AW173:AX177"/>
    <mergeCell ref="BD181:BP182"/>
    <mergeCell ref="CE179:CE182"/>
    <mergeCell ref="AP143:AV145"/>
    <mergeCell ref="BT155:CD158"/>
    <mergeCell ref="BT171:CD174"/>
    <mergeCell ref="CE171:CE174"/>
    <mergeCell ref="BT163:CD166"/>
    <mergeCell ref="CE163:CE166"/>
    <mergeCell ref="BD167:BP170"/>
    <mergeCell ref="BQ167:BS170"/>
    <mergeCell ref="BT167:CD170"/>
    <mergeCell ref="CE167:CE170"/>
    <mergeCell ref="BQ153:BS154"/>
    <mergeCell ref="BQ149:BS150"/>
    <mergeCell ref="BD179:BP180"/>
    <mergeCell ref="BQ179:BS182"/>
    <mergeCell ref="BD171:BP174"/>
    <mergeCell ref="BD155:BP158"/>
    <mergeCell ref="BD175:BL178"/>
    <mergeCell ref="BT99:CD102"/>
    <mergeCell ref="CE99:CE102"/>
    <mergeCell ref="CE103:CE106"/>
    <mergeCell ref="BQ147:BS148"/>
    <mergeCell ref="BQ155:BS158"/>
    <mergeCell ref="AT146:AX151"/>
    <mergeCell ref="AP164:AS169"/>
    <mergeCell ref="BT147:CD150"/>
    <mergeCell ref="CE147:CE150"/>
    <mergeCell ref="BD151:BP154"/>
    <mergeCell ref="BQ151:BS152"/>
    <mergeCell ref="BT151:CD154"/>
    <mergeCell ref="CE151:CE154"/>
    <mergeCell ref="BD147:BP150"/>
    <mergeCell ref="BD159:BP162"/>
    <mergeCell ref="BQ159:BS162"/>
    <mergeCell ref="BT159:CD162"/>
    <mergeCell ref="CE159:CE162"/>
    <mergeCell ref="CE155:CE158"/>
    <mergeCell ref="BD143:BP146"/>
    <mergeCell ref="BQ143:BS146"/>
    <mergeCell ref="BT143:CD146"/>
    <mergeCell ref="CE143:CE146"/>
    <mergeCell ref="AP155:AS160"/>
    <mergeCell ref="AW134:AX136"/>
    <mergeCell ref="BD131:BP134"/>
    <mergeCell ref="BQ131:BS134"/>
    <mergeCell ref="BT131:CD134"/>
    <mergeCell ref="CE131:CE134"/>
    <mergeCell ref="BD127:BP130"/>
    <mergeCell ref="BQ127:BS130"/>
    <mergeCell ref="BT127:CD130"/>
    <mergeCell ref="CE127:CE130"/>
    <mergeCell ref="AT128:AX133"/>
    <mergeCell ref="BT103:CD106"/>
    <mergeCell ref="BQ115:BS118"/>
    <mergeCell ref="BQ119:BS122"/>
    <mergeCell ref="BT139:CD142"/>
    <mergeCell ref="CE139:CE142"/>
    <mergeCell ref="BD135:BP138"/>
    <mergeCell ref="BQ135:BS138"/>
    <mergeCell ref="BT135:CD138"/>
    <mergeCell ref="CE135:CE138"/>
    <mergeCell ref="CE107:CE110"/>
    <mergeCell ref="BT107:CD110"/>
    <mergeCell ref="BT111:CD114"/>
    <mergeCell ref="BT115:CD118"/>
    <mergeCell ref="BT119:CD122"/>
    <mergeCell ref="BD139:BP142"/>
    <mergeCell ref="BD123:BP126"/>
    <mergeCell ref="BQ123:BS126"/>
    <mergeCell ref="BT123:CD126"/>
    <mergeCell ref="CE123:CE126"/>
    <mergeCell ref="CE119:CE122"/>
    <mergeCell ref="BQ139:BS142"/>
    <mergeCell ref="CE115:CE118"/>
    <mergeCell ref="CE111:CE114"/>
    <mergeCell ref="AP116:AV118"/>
    <mergeCell ref="AK119:AO124"/>
    <mergeCell ref="AP119:AS124"/>
    <mergeCell ref="AT119:AX124"/>
    <mergeCell ref="AK125:AO127"/>
    <mergeCell ref="AP125:AV127"/>
    <mergeCell ref="AW125:AX127"/>
    <mergeCell ref="BG115:BP118"/>
    <mergeCell ref="BG119:BP122"/>
    <mergeCell ref="AP110:AS115"/>
    <mergeCell ref="AT110:AX115"/>
    <mergeCell ref="B99:J101"/>
    <mergeCell ref="K99:L106"/>
    <mergeCell ref="B110:D113"/>
    <mergeCell ref="G116:L118"/>
    <mergeCell ref="AW116:AX118"/>
    <mergeCell ref="BA131:BC182"/>
    <mergeCell ref="AT164:AX169"/>
    <mergeCell ref="AP161:AV163"/>
    <mergeCell ref="AW161:AX163"/>
    <mergeCell ref="AD102:AL106"/>
    <mergeCell ref="AM102:AW106"/>
    <mergeCell ref="AX102:AX106"/>
    <mergeCell ref="Y107:Z109"/>
    <mergeCell ref="AA107:AB109"/>
    <mergeCell ref="V119:X124"/>
    <mergeCell ref="Y119:AE124"/>
    <mergeCell ref="AF119:AJ124"/>
    <mergeCell ref="M116:N118"/>
    <mergeCell ref="O116:P118"/>
    <mergeCell ref="Q116:R118"/>
    <mergeCell ref="S116:T118"/>
    <mergeCell ref="U116:V118"/>
    <mergeCell ref="W116:X118"/>
    <mergeCell ref="Y116:Z118"/>
    <mergeCell ref="BD99:BP102"/>
    <mergeCell ref="BQ99:BS102"/>
    <mergeCell ref="AT155:AX160"/>
    <mergeCell ref="BQ163:BS166"/>
    <mergeCell ref="BD163:BP166"/>
    <mergeCell ref="B182:C184"/>
    <mergeCell ref="D182:J191"/>
    <mergeCell ref="K182:V183"/>
    <mergeCell ref="BA83:BC130"/>
    <mergeCell ref="BQ111:BS114"/>
    <mergeCell ref="BD87:BF90"/>
    <mergeCell ref="BG87:BP90"/>
    <mergeCell ref="BD95:BP98"/>
    <mergeCell ref="BD107:BF122"/>
    <mergeCell ref="BG107:BP110"/>
    <mergeCell ref="BG111:BP114"/>
    <mergeCell ref="BQ107:BS110"/>
    <mergeCell ref="BQ87:BS90"/>
    <mergeCell ref="BD91:BP94"/>
    <mergeCell ref="BQ91:BS94"/>
    <mergeCell ref="BD103:BP106"/>
    <mergeCell ref="BQ103:BS106"/>
    <mergeCell ref="BG83:BP86"/>
    <mergeCell ref="B81:J83"/>
    <mergeCell ref="BD79:BP82"/>
    <mergeCell ref="BG75:BP78"/>
    <mergeCell ref="BQ75:BS78"/>
    <mergeCell ref="BT75:CD78"/>
    <mergeCell ref="CE75:CE78"/>
    <mergeCell ref="B75:J80"/>
    <mergeCell ref="BD83:BF86"/>
    <mergeCell ref="BT83:CD86"/>
    <mergeCell ref="CE43:CE46"/>
    <mergeCell ref="AD59:AD61"/>
    <mergeCell ref="AE59:AW61"/>
    <mergeCell ref="AX59:AX61"/>
    <mergeCell ref="BT43:CD46"/>
    <mergeCell ref="CE47:CE50"/>
    <mergeCell ref="AD64:AD66"/>
    <mergeCell ref="BG67:BP70"/>
    <mergeCell ref="BQ67:BS70"/>
    <mergeCell ref="BT67:CD70"/>
    <mergeCell ref="BQ51:BS54"/>
    <mergeCell ref="BD47:BP50"/>
    <mergeCell ref="BA34:BC82"/>
    <mergeCell ref="BG59:BP62"/>
    <mergeCell ref="BD51:BP54"/>
    <mergeCell ref="BD59:BF70"/>
    <mergeCell ref="BG63:BP66"/>
    <mergeCell ref="AD69:AD71"/>
    <mergeCell ref="CE79:CE82"/>
    <mergeCell ref="AE52:AX53"/>
    <mergeCell ref="AX43:AX45"/>
    <mergeCell ref="K67:AD68"/>
    <mergeCell ref="K81:L86"/>
    <mergeCell ref="BD43:BP46"/>
    <mergeCell ref="K54:AC56"/>
    <mergeCell ref="AD54:AD56"/>
    <mergeCell ref="AE54:AW56"/>
    <mergeCell ref="AX54:AX56"/>
    <mergeCell ref="K64:AC66"/>
    <mergeCell ref="CE59:CE62"/>
    <mergeCell ref="CE71:CE74"/>
    <mergeCell ref="BQ71:BS74"/>
    <mergeCell ref="K69:AC71"/>
    <mergeCell ref="CE67:CE70"/>
    <mergeCell ref="BT79:CD82"/>
    <mergeCell ref="BT71:CD74"/>
    <mergeCell ref="AE69:AW71"/>
    <mergeCell ref="AX69:AX71"/>
    <mergeCell ref="BD71:BF78"/>
    <mergeCell ref="BG71:BP74"/>
    <mergeCell ref="BT39:CD42"/>
    <mergeCell ref="CE39:CE42"/>
    <mergeCell ref="CE55:CE58"/>
    <mergeCell ref="BQ59:BS62"/>
    <mergeCell ref="BT59:CD62"/>
    <mergeCell ref="AE49:AL51"/>
    <mergeCell ref="K37:V39"/>
    <mergeCell ref="W37:AD39"/>
    <mergeCell ref="AE37:AP39"/>
    <mergeCell ref="AQ37:AX39"/>
    <mergeCell ref="BD39:BF42"/>
    <mergeCell ref="BG39:BP42"/>
    <mergeCell ref="BQ39:BS42"/>
    <mergeCell ref="BT47:CD50"/>
    <mergeCell ref="AM49:AW51"/>
    <mergeCell ref="AX49:AX51"/>
    <mergeCell ref="BQ43:BS46"/>
    <mergeCell ref="BQ47:BS50"/>
    <mergeCell ref="BT51:CD54"/>
    <mergeCell ref="CE51:CE54"/>
    <mergeCell ref="BD55:BP58"/>
    <mergeCell ref="BT34:CD38"/>
    <mergeCell ref="CE34:CE38"/>
    <mergeCell ref="AE62:AX66"/>
    <mergeCell ref="BI20:BS23"/>
    <mergeCell ref="AB75:AI80"/>
    <mergeCell ref="AJ72:AK74"/>
    <mergeCell ref="AL72:AM74"/>
    <mergeCell ref="AN72:AX74"/>
    <mergeCell ref="BQ55:BS58"/>
    <mergeCell ref="BT55:CD58"/>
    <mergeCell ref="CA24:CA27"/>
    <mergeCell ref="CB24:CB27"/>
    <mergeCell ref="CC24:CC27"/>
    <mergeCell ref="CD24:CD27"/>
    <mergeCell ref="AJ75:AO76"/>
    <mergeCell ref="AJ77:AX80"/>
    <mergeCell ref="W46:AC48"/>
    <mergeCell ref="AD46:AD48"/>
    <mergeCell ref="AE46:AP48"/>
    <mergeCell ref="AQ46:AW48"/>
    <mergeCell ref="AX46:AX48"/>
    <mergeCell ref="K49:AD51"/>
    <mergeCell ref="K62:AD63"/>
    <mergeCell ref="K57:AD58"/>
    <mergeCell ref="AE57:AX58"/>
    <mergeCell ref="BW20:BW23"/>
    <mergeCell ref="CB20:CB23"/>
    <mergeCell ref="B41:J45"/>
    <mergeCell ref="AD40:AD42"/>
    <mergeCell ref="AE40:AP42"/>
    <mergeCell ref="AQ40:AW42"/>
    <mergeCell ref="AX40:AX42"/>
    <mergeCell ref="BD34:BF38"/>
    <mergeCell ref="BG34:BP38"/>
    <mergeCell ref="BQ34:BS38"/>
    <mergeCell ref="W40:AC42"/>
    <mergeCell ref="K43:V45"/>
    <mergeCell ref="W43:AC45"/>
    <mergeCell ref="AD43:AD45"/>
    <mergeCell ref="AE43:AP45"/>
    <mergeCell ref="K40:V42"/>
    <mergeCell ref="AQ43:AW45"/>
    <mergeCell ref="BT20:BV23"/>
    <mergeCell ref="BV24:BV27"/>
    <mergeCell ref="BW24:BW27"/>
    <mergeCell ref="BX24:BX27"/>
    <mergeCell ref="BY24:BY27"/>
    <mergeCell ref="BZ24:BZ27"/>
    <mergeCell ref="CE24:CE27"/>
    <mergeCell ref="BX20:CA23"/>
    <mergeCell ref="CC20:CE23"/>
    <mergeCell ref="P28:S31"/>
    <mergeCell ref="T28:AE31"/>
    <mergeCell ref="AF28:AK31"/>
    <mergeCell ref="AL28:AX31"/>
    <mergeCell ref="AY28:BA31"/>
    <mergeCell ref="BB28:BH31"/>
    <mergeCell ref="BI28:CE31"/>
    <mergeCell ref="BI24:BS27"/>
    <mergeCell ref="BT24:BT27"/>
    <mergeCell ref="BU24:BU27"/>
    <mergeCell ref="B2:F5"/>
    <mergeCell ref="G2:J5"/>
    <mergeCell ref="K2:Q5"/>
    <mergeCell ref="R2:BD5"/>
    <mergeCell ref="CC2:CE4"/>
    <mergeCell ref="P9:X13"/>
    <mergeCell ref="Y9:BH13"/>
    <mergeCell ref="P14:X18"/>
    <mergeCell ref="Y14:BH18"/>
    <mergeCell ref="BT8:CE11"/>
    <mergeCell ref="BT12:CE15"/>
    <mergeCell ref="BT16:CE19"/>
    <mergeCell ref="P19:X21"/>
    <mergeCell ref="Y19:BH21"/>
    <mergeCell ref="E20:O22"/>
    <mergeCell ref="P22:X27"/>
    <mergeCell ref="Y22:BD27"/>
    <mergeCell ref="BE22:BH27"/>
    <mergeCell ref="B23:H25"/>
    <mergeCell ref="BI16:BS19"/>
    <mergeCell ref="BI12:BS15"/>
    <mergeCell ref="BI8:BS11"/>
    <mergeCell ref="BI5:BS7"/>
    <mergeCell ref="BT5:CE7"/>
    <mergeCell ref="CE83:CE86"/>
    <mergeCell ref="BT95:CD98"/>
    <mergeCell ref="BQ63:BS66"/>
    <mergeCell ref="BT63:CD66"/>
    <mergeCell ref="CE63:CE66"/>
    <mergeCell ref="CE95:CE98"/>
    <mergeCell ref="BT87:CD90"/>
    <mergeCell ref="CE87:CE90"/>
    <mergeCell ref="AC107:AD109"/>
    <mergeCell ref="AE107:AF109"/>
    <mergeCell ref="AG107:AH109"/>
    <mergeCell ref="AI107:AJ109"/>
    <mergeCell ref="AK107:AL109"/>
    <mergeCell ref="AI87:AX92"/>
    <mergeCell ref="AI93:AX98"/>
    <mergeCell ref="AE81:AH86"/>
    <mergeCell ref="AE87:AH92"/>
    <mergeCell ref="AE93:AH98"/>
    <mergeCell ref="AI81:AX86"/>
    <mergeCell ref="BT91:CD94"/>
    <mergeCell ref="CE91:CE94"/>
    <mergeCell ref="BQ79:BS82"/>
    <mergeCell ref="BQ83:BS86"/>
    <mergeCell ref="BQ95:BS98"/>
    <mergeCell ref="AE67:AX68"/>
    <mergeCell ref="L78:M80"/>
    <mergeCell ref="B67:J71"/>
    <mergeCell ref="B72:J74"/>
    <mergeCell ref="Z72:AI74"/>
    <mergeCell ref="K72:L74"/>
    <mergeCell ref="M72:N74"/>
    <mergeCell ref="O72:Y74"/>
    <mergeCell ref="Z75:AA77"/>
    <mergeCell ref="L75:M77"/>
    <mergeCell ref="K93:L98"/>
    <mergeCell ref="M81:N86"/>
    <mergeCell ref="M87:N92"/>
    <mergeCell ref="M93:N98"/>
    <mergeCell ref="O81:AD86"/>
    <mergeCell ref="O87:AD92"/>
    <mergeCell ref="O93:AD98"/>
    <mergeCell ref="B46:J51"/>
    <mergeCell ref="K46:V48"/>
    <mergeCell ref="B60:J64"/>
    <mergeCell ref="B56:J59"/>
    <mergeCell ref="B52:J55"/>
    <mergeCell ref="K59:AC61"/>
    <mergeCell ref="K52:AD53"/>
    <mergeCell ref="AA116:AB118"/>
    <mergeCell ref="AC116:AD118"/>
    <mergeCell ref="AE116:AF118"/>
    <mergeCell ref="AG116:AH118"/>
    <mergeCell ref="AI116:AJ118"/>
    <mergeCell ref="E110:F118"/>
    <mergeCell ref="G110:I115"/>
    <mergeCell ref="AK110:AO115"/>
    <mergeCell ref="V110:X115"/>
    <mergeCell ref="AF110:AJ115"/>
    <mergeCell ref="Y110:AE115"/>
    <mergeCell ref="J110:U115"/>
    <mergeCell ref="AK116:AO118"/>
    <mergeCell ref="B102:J109"/>
    <mergeCell ref="B26:O31"/>
    <mergeCell ref="N75:Q77"/>
    <mergeCell ref="N78:Q80"/>
    <mergeCell ref="R75:S77"/>
    <mergeCell ref="R78:S80"/>
    <mergeCell ref="T75:X77"/>
    <mergeCell ref="T78:X80"/>
    <mergeCell ref="K107:N109"/>
    <mergeCell ref="O107:P109"/>
    <mergeCell ref="Q107:R109"/>
    <mergeCell ref="S107:T109"/>
    <mergeCell ref="U107:V109"/>
    <mergeCell ref="W107:X109"/>
    <mergeCell ref="B33:AS36"/>
    <mergeCell ref="B37:H40"/>
    <mergeCell ref="M99:N106"/>
    <mergeCell ref="O99:AC106"/>
    <mergeCell ref="AD99:AL101"/>
    <mergeCell ref="AM99:AX101"/>
    <mergeCell ref="AM107:AN109"/>
    <mergeCell ref="AO107:AX109"/>
    <mergeCell ref="B84:J98"/>
    <mergeCell ref="K87:L92"/>
    <mergeCell ref="E128:F136"/>
    <mergeCell ref="G128:I133"/>
    <mergeCell ref="J128:U133"/>
    <mergeCell ref="V128:X133"/>
    <mergeCell ref="Y128:AE133"/>
    <mergeCell ref="AF128:AJ133"/>
    <mergeCell ref="AK128:AO133"/>
    <mergeCell ref="AP128:AS133"/>
    <mergeCell ref="G125:L127"/>
    <mergeCell ref="M125:N127"/>
    <mergeCell ref="O125:P127"/>
    <mergeCell ref="Q125:R127"/>
    <mergeCell ref="S125:T127"/>
    <mergeCell ref="U125:V127"/>
    <mergeCell ref="W125:X127"/>
    <mergeCell ref="Y125:Z127"/>
    <mergeCell ref="AA125:AB127"/>
    <mergeCell ref="AC125:AD127"/>
    <mergeCell ref="AE125:AF127"/>
    <mergeCell ref="AG125:AH127"/>
    <mergeCell ref="AI125:AJ127"/>
    <mergeCell ref="E119:F127"/>
    <mergeCell ref="G119:I124"/>
    <mergeCell ref="J119:U124"/>
    <mergeCell ref="AK146:AO151"/>
    <mergeCell ref="AP146:AS151"/>
    <mergeCell ref="G134:L136"/>
    <mergeCell ref="M134:N136"/>
    <mergeCell ref="O134:P136"/>
    <mergeCell ref="Q134:R136"/>
    <mergeCell ref="S134:T136"/>
    <mergeCell ref="U134:V136"/>
    <mergeCell ref="W134:X136"/>
    <mergeCell ref="Y134:Z136"/>
    <mergeCell ref="AA134:AB136"/>
    <mergeCell ref="AC134:AD136"/>
    <mergeCell ref="AE134:AF136"/>
    <mergeCell ref="AG134:AH136"/>
    <mergeCell ref="AI134:AJ136"/>
    <mergeCell ref="AK134:AO136"/>
    <mergeCell ref="AP134:AV136"/>
    <mergeCell ref="AK143:AO145"/>
    <mergeCell ref="E137:F145"/>
    <mergeCell ref="G137:I142"/>
    <mergeCell ref="J137:U142"/>
    <mergeCell ref="V137:X142"/>
    <mergeCell ref="Y137:AE142"/>
    <mergeCell ref="AF137:AJ142"/>
    <mergeCell ref="AK137:AO142"/>
    <mergeCell ref="AP137:AS142"/>
    <mergeCell ref="AT137:AX142"/>
    <mergeCell ref="G143:L145"/>
    <mergeCell ref="M143:N145"/>
    <mergeCell ref="O143:P145"/>
    <mergeCell ref="Q143:R145"/>
    <mergeCell ref="S143:T145"/>
    <mergeCell ref="U143:V145"/>
    <mergeCell ref="W143:X145"/>
    <mergeCell ref="Y143:Z145"/>
    <mergeCell ref="AA143:AB145"/>
    <mergeCell ref="AC143:AD145"/>
    <mergeCell ref="AE143:AF145"/>
    <mergeCell ref="AG143:AH145"/>
    <mergeCell ref="AI143:AJ145"/>
    <mergeCell ref="AW143:AX145"/>
    <mergeCell ref="AK164:AO169"/>
    <mergeCell ref="M161:N163"/>
    <mergeCell ref="O161:P163"/>
    <mergeCell ref="Q161:R163"/>
    <mergeCell ref="S161:T163"/>
    <mergeCell ref="U161:V163"/>
    <mergeCell ref="W161:X163"/>
    <mergeCell ref="Y161:Z163"/>
    <mergeCell ref="AA161:AB163"/>
    <mergeCell ref="AC161:AD163"/>
    <mergeCell ref="AE161:AF163"/>
    <mergeCell ref="AG161:AH163"/>
    <mergeCell ref="AI161:AJ163"/>
    <mergeCell ref="AK161:AO163"/>
    <mergeCell ref="E164:F172"/>
    <mergeCell ref="G164:I169"/>
    <mergeCell ref="J164:U169"/>
    <mergeCell ref="G170:L172"/>
    <mergeCell ref="M170:N172"/>
    <mergeCell ref="AC152:AD154"/>
    <mergeCell ref="AE152:AF154"/>
    <mergeCell ref="AG152:AH154"/>
    <mergeCell ref="AI152:AJ154"/>
    <mergeCell ref="V164:X169"/>
    <mergeCell ref="Y164:AE169"/>
    <mergeCell ref="AF164:AJ169"/>
    <mergeCell ref="E146:F154"/>
    <mergeCell ref="G146:I151"/>
    <mergeCell ref="J146:U151"/>
    <mergeCell ref="V146:X151"/>
    <mergeCell ref="Y146:AE151"/>
    <mergeCell ref="AF146:AJ151"/>
    <mergeCell ref="G161:L163"/>
    <mergeCell ref="G152:L154"/>
    <mergeCell ref="M152:N154"/>
    <mergeCell ref="O152:P154"/>
    <mergeCell ref="Q152:R154"/>
    <mergeCell ref="S152:T154"/>
    <mergeCell ref="U152:V154"/>
    <mergeCell ref="W152:X154"/>
    <mergeCell ref="Y152:Z154"/>
    <mergeCell ref="AA152:AB154"/>
    <mergeCell ref="AK152:AO154"/>
    <mergeCell ref="C210:F211"/>
    <mergeCell ref="G208:V209"/>
    <mergeCell ref="G210:V211"/>
    <mergeCell ref="B201:C203"/>
    <mergeCell ref="D201:AX203"/>
    <mergeCell ref="B204:C207"/>
    <mergeCell ref="D204:V207"/>
    <mergeCell ref="W204:X207"/>
    <mergeCell ref="Y204:AQ207"/>
    <mergeCell ref="AR204:AS207"/>
    <mergeCell ref="AT204:BL207"/>
    <mergeCell ref="BA210:CD211"/>
    <mergeCell ref="AY210:AZ211"/>
    <mergeCell ref="AF210:AJ211"/>
    <mergeCell ref="AR208:AS209"/>
    <mergeCell ref="AT208:BL209"/>
    <mergeCell ref="AR210:AS211"/>
    <mergeCell ref="AT210:AX211"/>
    <mergeCell ref="AP170:AV172"/>
    <mergeCell ref="C208:F209"/>
    <mergeCell ref="B114:D172"/>
    <mergeCell ref="B192:C193"/>
    <mergeCell ref="B194:J197"/>
    <mergeCell ref="AC170:AD172"/>
    <mergeCell ref="AE170:AF172"/>
    <mergeCell ref="AG170:AH172"/>
    <mergeCell ref="AP152:AV154"/>
    <mergeCell ref="AW152:AX154"/>
    <mergeCell ref="E155:F163"/>
    <mergeCell ref="G155:I160"/>
    <mergeCell ref="J155:U160"/>
    <mergeCell ref="V155:X160"/>
    <mergeCell ref="Y155:AE160"/>
    <mergeCell ref="AF155:AJ160"/>
    <mergeCell ref="AK155:AO160"/>
    <mergeCell ref="O170:P172"/>
    <mergeCell ref="Q170:R172"/>
    <mergeCell ref="S170:T172"/>
    <mergeCell ref="U170:V172"/>
    <mergeCell ref="W170:X172"/>
    <mergeCell ref="Y170:Z172"/>
    <mergeCell ref="AA170:AB172"/>
    <mergeCell ref="AI170:AJ172"/>
    <mergeCell ref="CE210:CE211"/>
    <mergeCell ref="W208:X209"/>
    <mergeCell ref="Y208:AC209"/>
    <mergeCell ref="AD208:AE209"/>
    <mergeCell ref="W210:X211"/>
    <mergeCell ref="Y210:AC211"/>
    <mergeCell ref="AD210:AE211"/>
    <mergeCell ref="AM208:AQ209"/>
    <mergeCell ref="AM210:AQ211"/>
    <mergeCell ref="AK208:AL209"/>
    <mergeCell ref="AK210:AL211"/>
    <mergeCell ref="AF208:AJ209"/>
  </mergeCells>
  <phoneticPr fontId="3"/>
  <pageMargins left="0.39370078740157483" right="0.39370078740157483" top="0.23622047244094491" bottom="0.23622047244094491" header="0.15748031496062992" footer="0.15748031496062992"/>
  <pageSetup paperSize="9" scale="80" fitToHeight="0" orientation="portrait" r:id="rId1"/>
  <headerFooter alignWithMargins="0"/>
  <colBreaks count="1" manualBreakCount="1">
    <brk id="8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howOutlineSymbols="0"/>
    <pageSetUpPr fitToPage="1"/>
  </sheetPr>
  <dimension ref="A3:CO196"/>
  <sheetViews>
    <sheetView showGridLines="0" showOutlineSymbols="0" view="pageBreakPreview" zoomScaleNormal="100" zoomScaleSheetLayoutView="100" workbookViewId="0">
      <selection activeCell="AU69" sqref="AU69:BO71"/>
    </sheetView>
  </sheetViews>
  <sheetFormatPr defaultRowHeight="13.5"/>
  <cols>
    <col min="1" max="1" width="0.625" style="223" customWidth="1"/>
    <col min="2" max="77" width="1.25" style="223" customWidth="1"/>
    <col min="78" max="85" width="1.625" style="223" customWidth="1"/>
    <col min="86" max="203" width="9" style="223" customWidth="1"/>
    <col min="204" max="16384" width="9" style="223"/>
  </cols>
  <sheetData>
    <row r="3" spans="1:84" ht="4.7" customHeight="1">
      <c r="A3" s="224"/>
      <c r="B3" s="271"/>
      <c r="C3" s="271"/>
      <c r="D3" s="271"/>
      <c r="E3" s="271"/>
      <c r="F3" s="271"/>
      <c r="G3" s="271"/>
      <c r="H3" s="272"/>
      <c r="I3" s="272"/>
      <c r="J3" s="272"/>
      <c r="K3" s="272"/>
      <c r="L3" s="272"/>
      <c r="M3" s="272"/>
      <c r="N3" s="272"/>
      <c r="O3" s="272"/>
      <c r="P3" s="272"/>
      <c r="Q3" s="272"/>
      <c r="R3" s="272"/>
      <c r="S3" s="272"/>
      <c r="T3" s="272"/>
      <c r="U3" s="272"/>
      <c r="V3" s="268"/>
      <c r="W3" s="268"/>
      <c r="X3" s="273"/>
      <c r="Y3" s="273"/>
      <c r="Z3" s="273"/>
      <c r="AA3" s="273"/>
      <c r="AB3" s="273"/>
      <c r="AE3" s="273"/>
      <c r="AF3" s="286"/>
      <c r="AG3" s="286"/>
      <c r="AH3" s="286"/>
      <c r="AI3" s="286"/>
      <c r="AJ3" s="286"/>
      <c r="AK3" s="286"/>
      <c r="AL3" s="286"/>
      <c r="AM3" s="286"/>
      <c r="AN3" s="286"/>
      <c r="AO3" s="286"/>
      <c r="AP3" s="286"/>
      <c r="AQ3" s="286"/>
      <c r="AR3" s="286"/>
      <c r="AS3" s="286"/>
      <c r="AT3" s="286"/>
      <c r="AU3" s="286"/>
      <c r="AV3" s="286"/>
      <c r="AW3" s="269"/>
      <c r="AX3" s="269"/>
    </row>
    <row r="4" spans="1:84" ht="5.25" customHeight="1">
      <c r="A4" s="224"/>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CA4" s="270"/>
      <c r="CB4" s="224"/>
      <c r="CC4" s="224"/>
      <c r="CD4" s="2175" t="s">
        <v>316</v>
      </c>
      <c r="CE4" s="2175"/>
      <c r="CF4" s="2175"/>
    </row>
    <row r="5" spans="1:84" ht="5.25" customHeight="1">
      <c r="A5" s="307"/>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8"/>
      <c r="AJ5" s="309"/>
      <c r="AK5" s="309"/>
      <c r="AL5" s="309"/>
      <c r="AM5" s="309"/>
      <c r="AN5" s="309"/>
      <c r="AO5" s="309"/>
      <c r="AP5" s="309"/>
      <c r="AQ5" s="309"/>
      <c r="AR5" s="309"/>
      <c r="AS5" s="309"/>
      <c r="AT5" s="310"/>
      <c r="AU5" s="311"/>
      <c r="AV5" s="311"/>
      <c r="AW5" s="311"/>
      <c r="AX5" s="311"/>
      <c r="AY5" s="311"/>
      <c r="AZ5" s="311"/>
      <c r="BA5" s="312"/>
      <c r="BB5" s="312"/>
      <c r="BC5" s="312"/>
      <c r="BD5" s="312"/>
      <c r="BE5" s="312"/>
      <c r="BF5" s="312"/>
      <c r="BG5" s="312"/>
      <c r="BH5" s="312"/>
      <c r="BI5" s="312"/>
      <c r="BJ5" s="312"/>
      <c r="BK5" s="307"/>
      <c r="CD5" s="2175"/>
      <c r="CE5" s="2175"/>
      <c r="CF5" s="2175"/>
    </row>
    <row r="6" spans="1:84" ht="4.5" customHeight="1">
      <c r="A6" s="313"/>
      <c r="B6" s="314"/>
      <c r="C6" s="307"/>
      <c r="D6" s="315"/>
      <c r="E6" s="1903" t="s">
        <v>592</v>
      </c>
      <c r="F6" s="1903"/>
      <c r="G6" s="1903"/>
      <c r="H6" s="1903"/>
      <c r="I6" s="1903"/>
      <c r="J6" s="1903"/>
      <c r="K6" s="1903"/>
      <c r="L6" s="1903"/>
      <c r="M6" s="1903"/>
      <c r="N6" s="1903"/>
      <c r="O6" s="1903"/>
      <c r="P6" s="1903"/>
      <c r="Q6" s="1903"/>
      <c r="R6" s="1903"/>
      <c r="S6" s="1903"/>
      <c r="T6" s="1903"/>
      <c r="U6" s="1903"/>
      <c r="V6" s="1903"/>
      <c r="W6" s="1903"/>
      <c r="X6" s="1903"/>
      <c r="Y6" s="1903"/>
      <c r="Z6" s="1903"/>
      <c r="AA6" s="316"/>
      <c r="AB6" s="316"/>
      <c r="AG6" s="1904" t="s">
        <v>593</v>
      </c>
      <c r="AH6" s="1904"/>
      <c r="AI6" s="1904"/>
      <c r="AJ6" s="1904"/>
      <c r="AK6" s="1904"/>
      <c r="AL6" s="1904"/>
      <c r="AM6" s="1904"/>
      <c r="AN6" s="1904"/>
      <c r="AO6" s="1904"/>
      <c r="AP6" s="1904"/>
      <c r="AQ6" s="1904"/>
      <c r="AR6" s="1904"/>
      <c r="AS6" s="1904"/>
      <c r="AT6" s="1904"/>
      <c r="AU6" s="1904"/>
      <c r="AV6" s="1904"/>
      <c r="AW6" s="1904"/>
      <c r="AX6" s="1904"/>
      <c r="AY6" s="1904"/>
      <c r="AZ6" s="1904"/>
      <c r="BA6" s="1904"/>
      <c r="BB6" s="1904"/>
      <c r="BC6" s="1904"/>
      <c r="BD6" s="1904"/>
      <c r="BE6" s="1904"/>
      <c r="BF6" s="1904"/>
      <c r="BG6" s="1904"/>
      <c r="BH6" s="1904"/>
      <c r="BI6" s="1904"/>
      <c r="BJ6" s="1904"/>
      <c r="BK6" s="1904"/>
      <c r="BL6" s="1904"/>
      <c r="BM6" s="1904"/>
      <c r="BN6" s="1904"/>
      <c r="BO6" s="1904"/>
      <c r="BP6" s="1904"/>
      <c r="BQ6" s="1904"/>
      <c r="BR6" s="1904"/>
      <c r="BS6" s="1904"/>
      <c r="BT6" s="1904"/>
      <c r="BU6" s="1904"/>
      <c r="BV6" s="1904"/>
      <c r="BW6" s="317"/>
      <c r="BX6" s="317"/>
      <c r="BY6" s="317"/>
      <c r="BZ6" s="317"/>
      <c r="CC6" s="318"/>
      <c r="CD6" s="2175"/>
      <c r="CE6" s="2175"/>
      <c r="CF6" s="2175"/>
    </row>
    <row r="7" spans="1:84" ht="4.5" customHeight="1">
      <c r="A7" s="313"/>
      <c r="B7" s="319"/>
      <c r="C7" s="320"/>
      <c r="D7" s="320"/>
      <c r="E7" s="1903"/>
      <c r="F7" s="1903"/>
      <c r="G7" s="1903"/>
      <c r="H7" s="1903"/>
      <c r="I7" s="1903"/>
      <c r="J7" s="1903"/>
      <c r="K7" s="1903"/>
      <c r="L7" s="1903"/>
      <c r="M7" s="1903"/>
      <c r="N7" s="1903"/>
      <c r="O7" s="1903"/>
      <c r="P7" s="1903"/>
      <c r="Q7" s="1903"/>
      <c r="R7" s="1903"/>
      <c r="S7" s="1903"/>
      <c r="T7" s="1903"/>
      <c r="U7" s="1903"/>
      <c r="V7" s="1903"/>
      <c r="W7" s="1903"/>
      <c r="X7" s="1903"/>
      <c r="Y7" s="1903"/>
      <c r="Z7" s="1903"/>
      <c r="AA7" s="316"/>
      <c r="AB7" s="316"/>
      <c r="AG7" s="1904"/>
      <c r="AH7" s="1904"/>
      <c r="AI7" s="1904"/>
      <c r="AJ7" s="1904"/>
      <c r="AK7" s="1904"/>
      <c r="AL7" s="1904"/>
      <c r="AM7" s="1904"/>
      <c r="AN7" s="1904"/>
      <c r="AO7" s="1904"/>
      <c r="AP7" s="1904"/>
      <c r="AQ7" s="1904"/>
      <c r="AR7" s="1904"/>
      <c r="AS7" s="1904"/>
      <c r="AT7" s="1904"/>
      <c r="AU7" s="1904"/>
      <c r="AV7" s="1904"/>
      <c r="AW7" s="1904"/>
      <c r="AX7" s="1904"/>
      <c r="AY7" s="1904"/>
      <c r="AZ7" s="1904"/>
      <c r="BA7" s="1904"/>
      <c r="BB7" s="1904"/>
      <c r="BC7" s="1904"/>
      <c r="BD7" s="1904"/>
      <c r="BE7" s="1904"/>
      <c r="BF7" s="1904"/>
      <c r="BG7" s="1904"/>
      <c r="BH7" s="1904"/>
      <c r="BI7" s="1904"/>
      <c r="BJ7" s="1904"/>
      <c r="BK7" s="1904"/>
      <c r="BL7" s="1904"/>
      <c r="BM7" s="1904"/>
      <c r="BN7" s="1904"/>
      <c r="BO7" s="1904"/>
      <c r="BP7" s="1904"/>
      <c r="BQ7" s="1904"/>
      <c r="BR7" s="1904"/>
      <c r="BS7" s="1904"/>
      <c r="BT7" s="1904"/>
      <c r="BU7" s="1904"/>
      <c r="BV7" s="1904"/>
      <c r="BW7" s="321"/>
      <c r="BX7" s="321"/>
      <c r="BY7" s="321"/>
      <c r="BZ7" s="321"/>
      <c r="CC7" s="318"/>
      <c r="CD7" s="318"/>
      <c r="CE7" s="269"/>
      <c r="CF7" s="269"/>
    </row>
    <row r="8" spans="1:84" ht="4.5" customHeight="1" thickBot="1">
      <c r="C8" s="320"/>
      <c r="D8" s="320"/>
      <c r="E8" s="2185"/>
      <c r="F8" s="2185"/>
      <c r="G8" s="2185"/>
      <c r="H8" s="2185"/>
      <c r="I8" s="2185"/>
      <c r="J8" s="2185"/>
      <c r="K8" s="2185"/>
      <c r="L8" s="2185"/>
      <c r="M8" s="2185"/>
      <c r="N8" s="2185"/>
      <c r="O8" s="2185"/>
      <c r="P8" s="2185"/>
      <c r="Q8" s="2185"/>
      <c r="R8" s="2185"/>
      <c r="S8" s="2185"/>
      <c r="T8" s="2185"/>
      <c r="U8" s="2185"/>
      <c r="V8" s="2185"/>
      <c r="W8" s="2185"/>
      <c r="X8" s="2185"/>
      <c r="Y8" s="2185"/>
      <c r="Z8" s="2185"/>
      <c r="AA8" s="316"/>
      <c r="AB8" s="316"/>
      <c r="AG8" s="1904"/>
      <c r="AH8" s="1904"/>
      <c r="AI8" s="1904"/>
      <c r="AJ8" s="1904"/>
      <c r="AK8" s="1904"/>
      <c r="AL8" s="1904"/>
      <c r="AM8" s="1904"/>
      <c r="AN8" s="1904"/>
      <c r="AO8" s="1904"/>
      <c r="AP8" s="1904"/>
      <c r="AQ8" s="1904"/>
      <c r="AR8" s="1904"/>
      <c r="AS8" s="1904"/>
      <c r="AT8" s="1904"/>
      <c r="AU8" s="1904"/>
      <c r="AV8" s="1904"/>
      <c r="AW8" s="1904"/>
      <c r="AX8" s="1904"/>
      <c r="AY8" s="1904"/>
      <c r="AZ8" s="1904"/>
      <c r="BA8" s="1904"/>
      <c r="BB8" s="1904"/>
      <c r="BC8" s="1904"/>
      <c r="BD8" s="1904"/>
      <c r="BE8" s="1904"/>
      <c r="BF8" s="1904"/>
      <c r="BG8" s="1904"/>
      <c r="BH8" s="1904"/>
      <c r="BI8" s="1904"/>
      <c r="BJ8" s="1904"/>
      <c r="BK8" s="1904"/>
      <c r="BL8" s="1904"/>
      <c r="BM8" s="1904"/>
      <c r="BN8" s="1904"/>
      <c r="BO8" s="1904"/>
      <c r="BP8" s="1904"/>
      <c r="BQ8" s="1904"/>
      <c r="BR8" s="1904"/>
      <c r="BS8" s="1904"/>
      <c r="BT8" s="1904"/>
      <c r="BU8" s="1904"/>
      <c r="BV8" s="1904"/>
      <c r="BW8" s="321"/>
      <c r="BX8" s="321"/>
      <c r="BY8" s="321"/>
      <c r="BZ8" s="321"/>
      <c r="CC8" s="318"/>
      <c r="CD8" s="318"/>
      <c r="CE8" s="269"/>
      <c r="CF8" s="269"/>
    </row>
    <row r="9" spans="1:84" ht="5.25" customHeight="1">
      <c r="A9" s="322"/>
      <c r="B9" s="322"/>
      <c r="C9" s="322"/>
      <c r="D9" s="322"/>
      <c r="E9" s="2067" t="s">
        <v>571</v>
      </c>
      <c r="F9" s="2068"/>
      <c r="G9" s="2073" t="s">
        <v>572</v>
      </c>
      <c r="H9" s="2074"/>
      <c r="I9" s="2074"/>
      <c r="J9" s="2074"/>
      <c r="K9" s="2074"/>
      <c r="L9" s="2077" t="str">
        <f>収入!$A$22&amp;""</f>
        <v/>
      </c>
      <c r="M9" s="2077"/>
      <c r="N9" s="2077"/>
      <c r="O9" s="2077"/>
      <c r="P9" s="2077"/>
      <c r="Q9" s="2077"/>
      <c r="R9" s="2077"/>
      <c r="S9" s="2077"/>
      <c r="T9" s="2077"/>
      <c r="U9" s="2077"/>
      <c r="V9" s="2077"/>
      <c r="W9" s="2077"/>
      <c r="X9" s="2077"/>
      <c r="Y9" s="2077"/>
      <c r="Z9" s="2077"/>
      <c r="AA9" s="2077"/>
      <c r="AB9" s="2077"/>
      <c r="AC9" s="2077"/>
      <c r="AD9" s="2078"/>
      <c r="AG9" s="2186" t="s">
        <v>317</v>
      </c>
      <c r="AH9" s="2143"/>
      <c r="AI9" s="2143"/>
      <c r="AJ9" s="2143"/>
      <c r="AK9" s="2143"/>
      <c r="AL9" s="2143"/>
      <c r="AM9" s="2143"/>
      <c r="AN9" s="2143"/>
      <c r="AO9" s="2143"/>
      <c r="AP9" s="2143"/>
      <c r="AQ9" s="2143"/>
      <c r="AR9" s="2169" t="s">
        <v>58</v>
      </c>
      <c r="AS9" s="2143"/>
      <c r="AT9" s="2143"/>
      <c r="AU9" s="2143"/>
      <c r="AV9" s="2143"/>
      <c r="AW9" s="2143"/>
      <c r="AX9" s="2143"/>
      <c r="AY9" s="2143"/>
      <c r="AZ9" s="2143"/>
      <c r="BA9" s="2143"/>
      <c r="BB9" s="2143"/>
      <c r="BC9" s="2143"/>
      <c r="BD9" s="2143"/>
      <c r="BE9" s="2143"/>
      <c r="BF9" s="2143"/>
      <c r="BG9" s="2150"/>
      <c r="BH9" s="2143" t="s">
        <v>59</v>
      </c>
      <c r="BI9" s="2143"/>
      <c r="BJ9" s="2143"/>
      <c r="BK9" s="2143"/>
      <c r="BL9" s="2143"/>
      <c r="BM9" s="2143"/>
      <c r="BN9" s="2143"/>
      <c r="BO9" s="2143"/>
      <c r="BP9" s="2143"/>
      <c r="BQ9" s="2169" t="s">
        <v>318</v>
      </c>
      <c r="BR9" s="2143"/>
      <c r="BS9" s="2143"/>
      <c r="BT9" s="2143"/>
      <c r="BU9" s="2143"/>
      <c r="BV9" s="2143"/>
      <c r="BW9" s="2143"/>
      <c r="BX9" s="2143"/>
      <c r="BY9" s="2150"/>
      <c r="BZ9" s="2176" t="s">
        <v>319</v>
      </c>
      <c r="CA9" s="2177"/>
      <c r="CB9" s="2177"/>
      <c r="CC9" s="2177"/>
      <c r="CD9" s="2177"/>
      <c r="CE9" s="2177"/>
      <c r="CF9" s="2178"/>
    </row>
    <row r="10" spans="1:84" ht="5.25" customHeight="1">
      <c r="A10" s="322"/>
      <c r="B10" s="322"/>
      <c r="C10" s="322"/>
      <c r="D10" s="322"/>
      <c r="E10" s="2069"/>
      <c r="F10" s="2070"/>
      <c r="G10" s="2075"/>
      <c r="H10" s="2076"/>
      <c r="I10" s="2076"/>
      <c r="J10" s="2076"/>
      <c r="K10" s="2076"/>
      <c r="L10" s="2079"/>
      <c r="M10" s="2079"/>
      <c r="N10" s="2079"/>
      <c r="O10" s="2079"/>
      <c r="P10" s="2079"/>
      <c r="Q10" s="2079"/>
      <c r="R10" s="2079"/>
      <c r="S10" s="2079"/>
      <c r="T10" s="2079"/>
      <c r="U10" s="2079"/>
      <c r="V10" s="2079"/>
      <c r="W10" s="2079"/>
      <c r="X10" s="2079"/>
      <c r="Y10" s="2079"/>
      <c r="Z10" s="2079"/>
      <c r="AA10" s="2079"/>
      <c r="AB10" s="2079"/>
      <c r="AC10" s="2079"/>
      <c r="AD10" s="2080"/>
      <c r="AG10" s="2187"/>
      <c r="AH10" s="1193"/>
      <c r="AI10" s="1193"/>
      <c r="AJ10" s="1193"/>
      <c r="AK10" s="1193"/>
      <c r="AL10" s="1193"/>
      <c r="AM10" s="1193"/>
      <c r="AN10" s="1193"/>
      <c r="AO10" s="1193"/>
      <c r="AP10" s="1193"/>
      <c r="AQ10" s="1193"/>
      <c r="AR10" s="1192"/>
      <c r="AS10" s="1193"/>
      <c r="AT10" s="1193"/>
      <c r="AU10" s="1193"/>
      <c r="AV10" s="1193"/>
      <c r="AW10" s="1193"/>
      <c r="AX10" s="1193"/>
      <c r="AY10" s="1193"/>
      <c r="AZ10" s="1193"/>
      <c r="BA10" s="1193"/>
      <c r="BB10" s="1193"/>
      <c r="BC10" s="1193"/>
      <c r="BD10" s="1193"/>
      <c r="BE10" s="1193"/>
      <c r="BF10" s="1193"/>
      <c r="BG10" s="2151"/>
      <c r="BH10" s="1193"/>
      <c r="BI10" s="1193"/>
      <c r="BJ10" s="1193"/>
      <c r="BK10" s="1193"/>
      <c r="BL10" s="1193"/>
      <c r="BM10" s="1193"/>
      <c r="BN10" s="1193"/>
      <c r="BO10" s="1193"/>
      <c r="BP10" s="1193"/>
      <c r="BQ10" s="1192"/>
      <c r="BR10" s="1193"/>
      <c r="BS10" s="1193"/>
      <c r="BT10" s="1193"/>
      <c r="BU10" s="1193"/>
      <c r="BV10" s="1193"/>
      <c r="BW10" s="1193"/>
      <c r="BX10" s="1193"/>
      <c r="BY10" s="2151"/>
      <c r="BZ10" s="2179"/>
      <c r="CA10" s="2180"/>
      <c r="CB10" s="2180"/>
      <c r="CC10" s="2180"/>
      <c r="CD10" s="2180"/>
      <c r="CE10" s="2180"/>
      <c r="CF10" s="2181"/>
    </row>
    <row r="11" spans="1:84" ht="5.25" customHeight="1">
      <c r="A11" s="322"/>
      <c r="B11" s="322"/>
      <c r="C11" s="322"/>
      <c r="D11" s="322"/>
      <c r="E11" s="2069"/>
      <c r="F11" s="2070"/>
      <c r="G11" s="2075"/>
      <c r="H11" s="2076"/>
      <c r="I11" s="2076"/>
      <c r="J11" s="2076"/>
      <c r="K11" s="2076"/>
      <c r="L11" s="2081"/>
      <c r="M11" s="2081"/>
      <c r="N11" s="2081"/>
      <c r="O11" s="2081"/>
      <c r="P11" s="2081"/>
      <c r="Q11" s="2081"/>
      <c r="R11" s="2081"/>
      <c r="S11" s="2081"/>
      <c r="T11" s="2081"/>
      <c r="U11" s="2081"/>
      <c r="V11" s="2081"/>
      <c r="W11" s="2081"/>
      <c r="X11" s="2081"/>
      <c r="Y11" s="2081"/>
      <c r="Z11" s="2081"/>
      <c r="AA11" s="2081"/>
      <c r="AB11" s="2081"/>
      <c r="AC11" s="2081"/>
      <c r="AD11" s="2082"/>
      <c r="AG11" s="2187"/>
      <c r="AH11" s="1193"/>
      <c r="AI11" s="1193"/>
      <c r="AJ11" s="1193"/>
      <c r="AK11" s="1193"/>
      <c r="AL11" s="1193"/>
      <c r="AM11" s="1193"/>
      <c r="AN11" s="1193"/>
      <c r="AO11" s="1193"/>
      <c r="AP11" s="1193"/>
      <c r="AQ11" s="1193"/>
      <c r="AR11" s="1192"/>
      <c r="AS11" s="1193"/>
      <c r="AT11" s="1193"/>
      <c r="AU11" s="1193"/>
      <c r="AV11" s="1193"/>
      <c r="AW11" s="1193"/>
      <c r="AX11" s="1193"/>
      <c r="AY11" s="1193"/>
      <c r="AZ11" s="1193"/>
      <c r="BA11" s="1193"/>
      <c r="BB11" s="1193"/>
      <c r="BC11" s="1193"/>
      <c r="BD11" s="1193"/>
      <c r="BE11" s="1193"/>
      <c r="BF11" s="1193"/>
      <c r="BG11" s="2151"/>
      <c r="BH11" s="1193"/>
      <c r="BI11" s="1193"/>
      <c r="BJ11" s="1193"/>
      <c r="BK11" s="1193"/>
      <c r="BL11" s="1193"/>
      <c r="BM11" s="1193"/>
      <c r="BN11" s="1193"/>
      <c r="BO11" s="1193"/>
      <c r="BP11" s="1193"/>
      <c r="BQ11" s="1192"/>
      <c r="BR11" s="1193"/>
      <c r="BS11" s="1193"/>
      <c r="BT11" s="1193"/>
      <c r="BU11" s="1193"/>
      <c r="BV11" s="1193"/>
      <c r="BW11" s="1193"/>
      <c r="BX11" s="1193"/>
      <c r="BY11" s="2151"/>
      <c r="BZ11" s="2179"/>
      <c r="CA11" s="2180"/>
      <c r="CB11" s="2180"/>
      <c r="CC11" s="2180"/>
      <c r="CD11" s="2180"/>
      <c r="CE11" s="2180"/>
      <c r="CF11" s="2181"/>
    </row>
    <row r="12" spans="1:84" ht="5.25" customHeight="1">
      <c r="A12" s="322"/>
      <c r="B12" s="322"/>
      <c r="C12" s="322"/>
      <c r="D12" s="322"/>
      <c r="E12" s="2069"/>
      <c r="F12" s="2070"/>
      <c r="G12" s="2083" t="s">
        <v>573</v>
      </c>
      <c r="H12" s="2083"/>
      <c r="I12" s="2083"/>
      <c r="J12" s="2083"/>
      <c r="K12" s="2084"/>
      <c r="L12" s="2087" t="str">
        <f>収入!$K$22&amp;""</f>
        <v/>
      </c>
      <c r="M12" s="2088"/>
      <c r="N12" s="2088"/>
      <c r="O12" s="2088"/>
      <c r="P12" s="2088"/>
      <c r="Q12" s="2088"/>
      <c r="R12" s="2088"/>
      <c r="S12" s="2088"/>
      <c r="T12" s="2088"/>
      <c r="U12" s="2088"/>
      <c r="V12" s="2088"/>
      <c r="W12" s="2088"/>
      <c r="X12" s="2088"/>
      <c r="Y12" s="2088"/>
      <c r="Z12" s="2088"/>
      <c r="AA12" s="2088"/>
      <c r="AB12" s="2088"/>
      <c r="AC12" s="2088"/>
      <c r="AD12" s="2089"/>
      <c r="AG12" s="2187"/>
      <c r="AH12" s="1193"/>
      <c r="AI12" s="1193"/>
      <c r="AJ12" s="1193"/>
      <c r="AK12" s="1193"/>
      <c r="AL12" s="1193"/>
      <c r="AM12" s="1193"/>
      <c r="AN12" s="1193"/>
      <c r="AO12" s="1193"/>
      <c r="AP12" s="1193"/>
      <c r="AQ12" s="1193"/>
      <c r="AR12" s="2172"/>
      <c r="AS12" s="2152"/>
      <c r="AT12" s="2152"/>
      <c r="AU12" s="2152"/>
      <c r="AV12" s="2152"/>
      <c r="AW12" s="2152"/>
      <c r="AX12" s="2152"/>
      <c r="AY12" s="2152"/>
      <c r="AZ12" s="2152"/>
      <c r="BA12" s="2152"/>
      <c r="BB12" s="2152"/>
      <c r="BC12" s="2152"/>
      <c r="BD12" s="2152"/>
      <c r="BE12" s="2152"/>
      <c r="BF12" s="2152"/>
      <c r="BG12" s="2153"/>
      <c r="BH12" s="1193"/>
      <c r="BI12" s="1193"/>
      <c r="BJ12" s="1193"/>
      <c r="BK12" s="1193"/>
      <c r="BL12" s="1193"/>
      <c r="BM12" s="1193"/>
      <c r="BN12" s="1193"/>
      <c r="BO12" s="1193"/>
      <c r="BP12" s="1193"/>
      <c r="BQ12" s="2172"/>
      <c r="BR12" s="2152"/>
      <c r="BS12" s="2152"/>
      <c r="BT12" s="2152"/>
      <c r="BU12" s="2152"/>
      <c r="BV12" s="2152"/>
      <c r="BW12" s="2152"/>
      <c r="BX12" s="2152"/>
      <c r="BY12" s="2153"/>
      <c r="BZ12" s="2182"/>
      <c r="CA12" s="2183"/>
      <c r="CB12" s="2183"/>
      <c r="CC12" s="2183"/>
      <c r="CD12" s="2183"/>
      <c r="CE12" s="2183"/>
      <c r="CF12" s="2184"/>
    </row>
    <row r="13" spans="1:84" ht="5.25" customHeight="1">
      <c r="A13" s="322"/>
      <c r="B13" s="322"/>
      <c r="C13" s="322"/>
      <c r="D13" s="322"/>
      <c r="E13" s="2069"/>
      <c r="F13" s="2070"/>
      <c r="G13" s="2083"/>
      <c r="H13" s="2083"/>
      <c r="I13" s="2083"/>
      <c r="J13" s="2083"/>
      <c r="K13" s="2084"/>
      <c r="L13" s="2090"/>
      <c r="M13" s="2091"/>
      <c r="N13" s="2091"/>
      <c r="O13" s="2091"/>
      <c r="P13" s="2091"/>
      <c r="Q13" s="2091"/>
      <c r="R13" s="2091"/>
      <c r="S13" s="2091"/>
      <c r="T13" s="2091"/>
      <c r="U13" s="2091"/>
      <c r="V13" s="2091"/>
      <c r="W13" s="2091"/>
      <c r="X13" s="2091"/>
      <c r="Y13" s="2091"/>
      <c r="Z13" s="2091"/>
      <c r="AA13" s="2091"/>
      <c r="AB13" s="2091"/>
      <c r="AC13" s="2091"/>
      <c r="AD13" s="2092"/>
      <c r="AG13" s="2124" t="s">
        <v>577</v>
      </c>
      <c r="AH13" s="2125"/>
      <c r="AI13" s="2125"/>
      <c r="AJ13" s="2125"/>
      <c r="AK13" s="2125"/>
      <c r="AL13" s="2125"/>
      <c r="AM13" s="2125"/>
      <c r="AN13" s="2125"/>
      <c r="AO13" s="2125"/>
      <c r="AP13" s="2125"/>
      <c r="AQ13" s="2126"/>
      <c r="AR13" s="2133" t="s">
        <v>61</v>
      </c>
      <c r="AS13" s="2134"/>
      <c r="AT13" s="2134"/>
      <c r="AU13" s="2134"/>
      <c r="AV13" s="2134"/>
      <c r="AW13" s="2134"/>
      <c r="AX13" s="2134"/>
      <c r="AY13" s="2134"/>
      <c r="AZ13" s="2134"/>
      <c r="BA13" s="2134"/>
      <c r="BB13" s="2134"/>
      <c r="BC13" s="2134"/>
      <c r="BD13" s="2134"/>
      <c r="BE13" s="2134"/>
      <c r="BF13" s="2134"/>
      <c r="BG13" s="2135"/>
      <c r="BH13" s="2064">
        <f>収入!$E$4</f>
        <v>0</v>
      </c>
      <c r="BI13" s="2065"/>
      <c r="BJ13" s="2065"/>
      <c r="BK13" s="2065"/>
      <c r="BL13" s="2065"/>
      <c r="BM13" s="2065"/>
      <c r="BN13" s="2065"/>
      <c r="BO13" s="2065"/>
      <c r="BP13" s="1991" t="s">
        <v>232</v>
      </c>
      <c r="BQ13" s="2064">
        <f>収入!$K$4</f>
        <v>0</v>
      </c>
      <c r="BR13" s="2065"/>
      <c r="BS13" s="2065"/>
      <c r="BT13" s="2065"/>
      <c r="BU13" s="2065"/>
      <c r="BV13" s="2065"/>
      <c r="BW13" s="2065"/>
      <c r="BX13" s="2065"/>
      <c r="BY13" s="1991" t="s">
        <v>232</v>
      </c>
      <c r="BZ13" s="2064">
        <f>収入!$Q$4</f>
        <v>0</v>
      </c>
      <c r="CA13" s="2065"/>
      <c r="CB13" s="2065"/>
      <c r="CC13" s="2065"/>
      <c r="CD13" s="2065"/>
      <c r="CE13" s="2065"/>
      <c r="CF13" s="1862" t="s">
        <v>232</v>
      </c>
    </row>
    <row r="14" spans="1:84" ht="5.25" customHeight="1">
      <c r="A14" s="322"/>
      <c r="B14" s="322"/>
      <c r="C14" s="322"/>
      <c r="D14" s="322"/>
      <c r="E14" s="2069"/>
      <c r="F14" s="2070"/>
      <c r="G14" s="2083"/>
      <c r="H14" s="2083"/>
      <c r="I14" s="2083"/>
      <c r="J14" s="2083"/>
      <c r="K14" s="2084"/>
      <c r="L14" s="2090"/>
      <c r="M14" s="2091"/>
      <c r="N14" s="2091"/>
      <c r="O14" s="2091"/>
      <c r="P14" s="2091"/>
      <c r="Q14" s="2091"/>
      <c r="R14" s="2091"/>
      <c r="S14" s="2091"/>
      <c r="T14" s="2091"/>
      <c r="U14" s="2091"/>
      <c r="V14" s="2091"/>
      <c r="W14" s="2091"/>
      <c r="X14" s="2091"/>
      <c r="Y14" s="2091"/>
      <c r="Z14" s="2091"/>
      <c r="AA14" s="2091"/>
      <c r="AB14" s="2091"/>
      <c r="AC14" s="2091"/>
      <c r="AD14" s="2092"/>
      <c r="AG14" s="2127"/>
      <c r="AH14" s="2128"/>
      <c r="AI14" s="2128"/>
      <c r="AJ14" s="2128"/>
      <c r="AK14" s="2128"/>
      <c r="AL14" s="2128"/>
      <c r="AM14" s="2128"/>
      <c r="AN14" s="2128"/>
      <c r="AO14" s="2128"/>
      <c r="AP14" s="2128"/>
      <c r="AQ14" s="2129"/>
      <c r="AR14" s="2136"/>
      <c r="AS14" s="2137"/>
      <c r="AT14" s="2137"/>
      <c r="AU14" s="2137"/>
      <c r="AV14" s="2137"/>
      <c r="AW14" s="2137"/>
      <c r="AX14" s="2137"/>
      <c r="AY14" s="2137"/>
      <c r="AZ14" s="2137"/>
      <c r="BA14" s="2137"/>
      <c r="BB14" s="2137"/>
      <c r="BC14" s="2137"/>
      <c r="BD14" s="2137"/>
      <c r="BE14" s="2137"/>
      <c r="BF14" s="2137"/>
      <c r="BG14" s="2138"/>
      <c r="BH14" s="2056"/>
      <c r="BI14" s="2057"/>
      <c r="BJ14" s="2057"/>
      <c r="BK14" s="2057"/>
      <c r="BL14" s="2057"/>
      <c r="BM14" s="2057"/>
      <c r="BN14" s="2057"/>
      <c r="BO14" s="2057"/>
      <c r="BP14" s="1992"/>
      <c r="BQ14" s="2056"/>
      <c r="BR14" s="2057"/>
      <c r="BS14" s="2057"/>
      <c r="BT14" s="2057"/>
      <c r="BU14" s="2057"/>
      <c r="BV14" s="2057"/>
      <c r="BW14" s="2057"/>
      <c r="BX14" s="2057"/>
      <c r="BY14" s="1992"/>
      <c r="BZ14" s="2056"/>
      <c r="CA14" s="2057"/>
      <c r="CB14" s="2057"/>
      <c r="CC14" s="2057"/>
      <c r="CD14" s="2057"/>
      <c r="CE14" s="2057"/>
      <c r="CF14" s="1834"/>
    </row>
    <row r="15" spans="1:84" ht="5.25" customHeight="1">
      <c r="A15" s="322"/>
      <c r="B15" s="322"/>
      <c r="C15" s="322"/>
      <c r="D15" s="322"/>
      <c r="E15" s="2069"/>
      <c r="F15" s="2070"/>
      <c r="G15" s="2083"/>
      <c r="H15" s="2083"/>
      <c r="I15" s="2083"/>
      <c r="J15" s="2083"/>
      <c r="K15" s="2084"/>
      <c r="L15" s="2090"/>
      <c r="M15" s="2091"/>
      <c r="N15" s="2091"/>
      <c r="O15" s="2091"/>
      <c r="P15" s="2091"/>
      <c r="Q15" s="2091"/>
      <c r="R15" s="2091"/>
      <c r="S15" s="2091"/>
      <c r="T15" s="2091"/>
      <c r="U15" s="2091"/>
      <c r="V15" s="2091"/>
      <c r="W15" s="2091"/>
      <c r="X15" s="2091"/>
      <c r="Y15" s="2091"/>
      <c r="Z15" s="2091"/>
      <c r="AA15" s="2091"/>
      <c r="AB15" s="2091"/>
      <c r="AC15" s="2091"/>
      <c r="AD15" s="2092"/>
      <c r="AG15" s="2127"/>
      <c r="AH15" s="2128"/>
      <c r="AI15" s="2128"/>
      <c r="AJ15" s="2128"/>
      <c r="AK15" s="2128"/>
      <c r="AL15" s="2128"/>
      <c r="AM15" s="2128"/>
      <c r="AN15" s="2128"/>
      <c r="AO15" s="2128"/>
      <c r="AP15" s="2128"/>
      <c r="AQ15" s="2129"/>
      <c r="AR15" s="2136"/>
      <c r="AS15" s="2137"/>
      <c r="AT15" s="2137"/>
      <c r="AU15" s="2137"/>
      <c r="AV15" s="2137"/>
      <c r="AW15" s="2137"/>
      <c r="AX15" s="2137"/>
      <c r="AY15" s="2137"/>
      <c r="AZ15" s="2137"/>
      <c r="BA15" s="2137"/>
      <c r="BB15" s="2137"/>
      <c r="BC15" s="2137"/>
      <c r="BD15" s="2137"/>
      <c r="BE15" s="2137"/>
      <c r="BF15" s="2137"/>
      <c r="BG15" s="2138"/>
      <c r="BH15" s="2056"/>
      <c r="BI15" s="2057"/>
      <c r="BJ15" s="2057"/>
      <c r="BK15" s="2057"/>
      <c r="BL15" s="2057"/>
      <c r="BM15" s="2057"/>
      <c r="BN15" s="2057"/>
      <c r="BO15" s="2057"/>
      <c r="BP15" s="1992"/>
      <c r="BQ15" s="2056"/>
      <c r="BR15" s="2057"/>
      <c r="BS15" s="2057"/>
      <c r="BT15" s="2057"/>
      <c r="BU15" s="2057"/>
      <c r="BV15" s="2057"/>
      <c r="BW15" s="2057"/>
      <c r="BX15" s="2057"/>
      <c r="BY15" s="1992"/>
      <c r="BZ15" s="2056"/>
      <c r="CA15" s="2057"/>
      <c r="CB15" s="2057"/>
      <c r="CC15" s="2057"/>
      <c r="CD15" s="2057"/>
      <c r="CE15" s="2057"/>
      <c r="CF15" s="1834"/>
    </row>
    <row r="16" spans="1:84" ht="5.25" customHeight="1">
      <c r="A16" s="322"/>
      <c r="B16" s="322"/>
      <c r="C16" s="322"/>
      <c r="D16" s="322"/>
      <c r="E16" s="2069"/>
      <c r="F16" s="2070"/>
      <c r="G16" s="2085"/>
      <c r="H16" s="2085"/>
      <c r="I16" s="2085"/>
      <c r="J16" s="2085"/>
      <c r="K16" s="2086"/>
      <c r="L16" s="2093"/>
      <c r="M16" s="2094"/>
      <c r="N16" s="2094"/>
      <c r="O16" s="2094"/>
      <c r="P16" s="2094"/>
      <c r="Q16" s="2094"/>
      <c r="R16" s="2094"/>
      <c r="S16" s="2094"/>
      <c r="T16" s="2094"/>
      <c r="U16" s="2094"/>
      <c r="V16" s="2094"/>
      <c r="W16" s="2094"/>
      <c r="X16" s="2094"/>
      <c r="Y16" s="2094"/>
      <c r="Z16" s="2094"/>
      <c r="AA16" s="2094"/>
      <c r="AB16" s="2094"/>
      <c r="AC16" s="2094"/>
      <c r="AD16" s="2095"/>
      <c r="AG16" s="2124" t="s">
        <v>578</v>
      </c>
      <c r="AH16" s="2125"/>
      <c r="AI16" s="2125"/>
      <c r="AJ16" s="2125"/>
      <c r="AK16" s="2125"/>
      <c r="AL16" s="2125"/>
      <c r="AM16" s="2125"/>
      <c r="AN16" s="2125"/>
      <c r="AO16" s="2125"/>
      <c r="AP16" s="2125"/>
      <c r="AQ16" s="2126"/>
      <c r="AR16" s="2133" t="s">
        <v>61</v>
      </c>
      <c r="AS16" s="2134"/>
      <c r="AT16" s="2134"/>
      <c r="AU16" s="2134"/>
      <c r="AV16" s="2134"/>
      <c r="AW16" s="2134"/>
      <c r="AX16" s="2134"/>
      <c r="AY16" s="2134"/>
      <c r="AZ16" s="2134"/>
      <c r="BA16" s="2134"/>
      <c r="BB16" s="2134"/>
      <c r="BC16" s="2134"/>
      <c r="BD16" s="2134"/>
      <c r="BE16" s="2134"/>
      <c r="BF16" s="2134"/>
      <c r="BG16" s="2135"/>
      <c r="BH16" s="2064">
        <f>収入!$E$5</f>
        <v>0</v>
      </c>
      <c r="BI16" s="2065"/>
      <c r="BJ16" s="2065"/>
      <c r="BK16" s="2065"/>
      <c r="BL16" s="2065"/>
      <c r="BM16" s="2065"/>
      <c r="BN16" s="2065"/>
      <c r="BO16" s="2065"/>
      <c r="BP16" s="1988"/>
      <c r="BQ16" s="2064">
        <f>収入!$K$5</f>
        <v>0</v>
      </c>
      <c r="BR16" s="2065"/>
      <c r="BS16" s="2065"/>
      <c r="BT16" s="2065"/>
      <c r="BU16" s="2065"/>
      <c r="BV16" s="2065"/>
      <c r="BW16" s="2065"/>
      <c r="BX16" s="2065"/>
      <c r="BY16" s="1988"/>
      <c r="BZ16" s="2064">
        <f>収入!$Q$5</f>
        <v>0</v>
      </c>
      <c r="CA16" s="2065"/>
      <c r="CB16" s="2065"/>
      <c r="CC16" s="2065"/>
      <c r="CD16" s="2065"/>
      <c r="CE16" s="2065"/>
      <c r="CF16" s="1864"/>
    </row>
    <row r="17" spans="1:84" ht="5.25" customHeight="1">
      <c r="A17" s="322"/>
      <c r="B17" s="322"/>
      <c r="C17" s="322"/>
      <c r="D17" s="322"/>
      <c r="E17" s="2069"/>
      <c r="F17" s="2070"/>
      <c r="G17" s="2096" t="s">
        <v>574</v>
      </c>
      <c r="H17" s="2097"/>
      <c r="I17" s="2097"/>
      <c r="J17" s="2097"/>
      <c r="K17" s="2098"/>
      <c r="L17" s="2193">
        <f>収入!$AC$22</f>
        <v>0</v>
      </c>
      <c r="M17" s="2194"/>
      <c r="N17" s="2194"/>
      <c r="O17" s="2194"/>
      <c r="P17" s="2194"/>
      <c r="Q17" s="2194"/>
      <c r="R17" s="2194"/>
      <c r="S17" s="2194"/>
      <c r="T17" s="2194"/>
      <c r="U17" s="2194"/>
      <c r="V17" s="2194"/>
      <c r="W17" s="2194"/>
      <c r="X17" s="2194"/>
      <c r="Y17" s="2194"/>
      <c r="Z17" s="2194"/>
      <c r="AA17" s="2194"/>
      <c r="AB17" s="2194"/>
      <c r="AC17" s="2107" t="s">
        <v>575</v>
      </c>
      <c r="AD17" s="2108"/>
      <c r="AG17" s="2127"/>
      <c r="AH17" s="2128"/>
      <c r="AI17" s="2128"/>
      <c r="AJ17" s="2128"/>
      <c r="AK17" s="2128"/>
      <c r="AL17" s="2128"/>
      <c r="AM17" s="2128"/>
      <c r="AN17" s="2128"/>
      <c r="AO17" s="2128"/>
      <c r="AP17" s="2128"/>
      <c r="AQ17" s="2129"/>
      <c r="AR17" s="2136"/>
      <c r="AS17" s="2137"/>
      <c r="AT17" s="2137"/>
      <c r="AU17" s="2137"/>
      <c r="AV17" s="2137"/>
      <c r="AW17" s="2137"/>
      <c r="AX17" s="2137"/>
      <c r="AY17" s="2137"/>
      <c r="AZ17" s="2137"/>
      <c r="BA17" s="2137"/>
      <c r="BB17" s="2137"/>
      <c r="BC17" s="2137"/>
      <c r="BD17" s="2137"/>
      <c r="BE17" s="2137"/>
      <c r="BF17" s="2137"/>
      <c r="BG17" s="2138"/>
      <c r="BH17" s="2056"/>
      <c r="BI17" s="2057"/>
      <c r="BJ17" s="2057"/>
      <c r="BK17" s="2057"/>
      <c r="BL17" s="2057"/>
      <c r="BM17" s="2057"/>
      <c r="BN17" s="2057"/>
      <c r="BO17" s="2057"/>
      <c r="BP17" s="1989"/>
      <c r="BQ17" s="2056"/>
      <c r="BR17" s="2057"/>
      <c r="BS17" s="2057"/>
      <c r="BT17" s="2057"/>
      <c r="BU17" s="2057"/>
      <c r="BV17" s="2057"/>
      <c r="BW17" s="2057"/>
      <c r="BX17" s="2057"/>
      <c r="BY17" s="1989"/>
      <c r="BZ17" s="2056"/>
      <c r="CA17" s="2057"/>
      <c r="CB17" s="2057"/>
      <c r="CC17" s="2057"/>
      <c r="CD17" s="2057"/>
      <c r="CE17" s="2057"/>
      <c r="CF17" s="1865"/>
    </row>
    <row r="18" spans="1:84" ht="5.25" customHeight="1">
      <c r="A18" s="322"/>
      <c r="B18" s="322"/>
      <c r="C18" s="322"/>
      <c r="D18" s="322"/>
      <c r="E18" s="2069"/>
      <c r="F18" s="2070"/>
      <c r="G18" s="2099"/>
      <c r="H18" s="1899"/>
      <c r="I18" s="1899"/>
      <c r="J18" s="1899"/>
      <c r="K18" s="1900"/>
      <c r="L18" s="2195"/>
      <c r="M18" s="2196"/>
      <c r="N18" s="2196"/>
      <c r="O18" s="2196"/>
      <c r="P18" s="2196"/>
      <c r="Q18" s="2196"/>
      <c r="R18" s="2196"/>
      <c r="S18" s="2196"/>
      <c r="T18" s="2196"/>
      <c r="U18" s="2196"/>
      <c r="V18" s="2196"/>
      <c r="W18" s="2196"/>
      <c r="X18" s="2196"/>
      <c r="Y18" s="2196"/>
      <c r="Z18" s="2196"/>
      <c r="AA18" s="2196"/>
      <c r="AB18" s="2196"/>
      <c r="AC18" s="2109"/>
      <c r="AD18" s="2110"/>
      <c r="AG18" s="2127"/>
      <c r="AH18" s="2128"/>
      <c r="AI18" s="2128"/>
      <c r="AJ18" s="2128"/>
      <c r="AK18" s="2128"/>
      <c r="AL18" s="2128"/>
      <c r="AM18" s="2128"/>
      <c r="AN18" s="2128"/>
      <c r="AO18" s="2128"/>
      <c r="AP18" s="2128"/>
      <c r="AQ18" s="2129"/>
      <c r="AR18" s="2136"/>
      <c r="AS18" s="2137"/>
      <c r="AT18" s="2137"/>
      <c r="AU18" s="2137"/>
      <c r="AV18" s="2137"/>
      <c r="AW18" s="2137"/>
      <c r="AX18" s="2137"/>
      <c r="AY18" s="2137"/>
      <c r="AZ18" s="2137"/>
      <c r="BA18" s="2137"/>
      <c r="BB18" s="2137"/>
      <c r="BC18" s="2137"/>
      <c r="BD18" s="2137"/>
      <c r="BE18" s="2137"/>
      <c r="BF18" s="2137"/>
      <c r="BG18" s="2138"/>
      <c r="BH18" s="2056"/>
      <c r="BI18" s="2057"/>
      <c r="BJ18" s="2057"/>
      <c r="BK18" s="2057"/>
      <c r="BL18" s="2057"/>
      <c r="BM18" s="2057"/>
      <c r="BN18" s="2057"/>
      <c r="BO18" s="2057"/>
      <c r="BP18" s="1989"/>
      <c r="BQ18" s="2056"/>
      <c r="BR18" s="2057"/>
      <c r="BS18" s="2057"/>
      <c r="BT18" s="2057"/>
      <c r="BU18" s="2057"/>
      <c r="BV18" s="2057"/>
      <c r="BW18" s="2057"/>
      <c r="BX18" s="2057"/>
      <c r="BY18" s="1989"/>
      <c r="BZ18" s="2056"/>
      <c r="CA18" s="2057"/>
      <c r="CB18" s="2057"/>
      <c r="CC18" s="2057"/>
      <c r="CD18" s="2057"/>
      <c r="CE18" s="2057"/>
      <c r="CF18" s="1865"/>
    </row>
    <row r="19" spans="1:84" ht="5.25" customHeight="1" thickBot="1">
      <c r="A19" s="322"/>
      <c r="B19" s="322"/>
      <c r="C19" s="322"/>
      <c r="D19" s="322"/>
      <c r="E19" s="2188"/>
      <c r="F19" s="2189"/>
      <c r="G19" s="2190"/>
      <c r="H19" s="2191"/>
      <c r="I19" s="2191"/>
      <c r="J19" s="2191"/>
      <c r="K19" s="2192"/>
      <c r="L19" s="2195"/>
      <c r="M19" s="2196"/>
      <c r="N19" s="2196"/>
      <c r="O19" s="2196"/>
      <c r="P19" s="2196"/>
      <c r="Q19" s="2196"/>
      <c r="R19" s="2196"/>
      <c r="S19" s="2196"/>
      <c r="T19" s="2196"/>
      <c r="U19" s="2196"/>
      <c r="V19" s="2196"/>
      <c r="W19" s="2196"/>
      <c r="X19" s="2196"/>
      <c r="Y19" s="2196"/>
      <c r="Z19" s="2196"/>
      <c r="AA19" s="2196"/>
      <c r="AB19" s="2196"/>
      <c r="AC19" s="2109"/>
      <c r="AD19" s="2110"/>
      <c r="AG19" s="2124" t="s">
        <v>579</v>
      </c>
      <c r="AH19" s="2125"/>
      <c r="AI19" s="2125"/>
      <c r="AJ19" s="2125"/>
      <c r="AK19" s="2125"/>
      <c r="AL19" s="2125"/>
      <c r="AM19" s="2125"/>
      <c r="AN19" s="2125"/>
      <c r="AO19" s="2125"/>
      <c r="AP19" s="2125"/>
      <c r="AQ19" s="2126"/>
      <c r="AR19" s="2133" t="s">
        <v>61</v>
      </c>
      <c r="AS19" s="2134"/>
      <c r="AT19" s="2134"/>
      <c r="AU19" s="2134"/>
      <c r="AV19" s="2134"/>
      <c r="AW19" s="2134"/>
      <c r="AX19" s="2134"/>
      <c r="AY19" s="2134"/>
      <c r="AZ19" s="2134"/>
      <c r="BA19" s="2134"/>
      <c r="BB19" s="2134"/>
      <c r="BC19" s="2134"/>
      <c r="BD19" s="2134"/>
      <c r="BE19" s="2134"/>
      <c r="BF19" s="2134"/>
      <c r="BG19" s="2135"/>
      <c r="BH19" s="2064">
        <f>収入!$E$6</f>
        <v>0</v>
      </c>
      <c r="BI19" s="2065"/>
      <c r="BJ19" s="2065"/>
      <c r="BK19" s="2065"/>
      <c r="BL19" s="2065"/>
      <c r="BM19" s="2065"/>
      <c r="BN19" s="2065"/>
      <c r="BO19" s="2065"/>
      <c r="BP19" s="1988"/>
      <c r="BQ19" s="2064">
        <f>収入!$K$6</f>
        <v>0</v>
      </c>
      <c r="BR19" s="2065"/>
      <c r="BS19" s="2065"/>
      <c r="BT19" s="2065"/>
      <c r="BU19" s="2065"/>
      <c r="BV19" s="2065"/>
      <c r="BW19" s="2065"/>
      <c r="BX19" s="2065"/>
      <c r="BY19" s="1988"/>
      <c r="BZ19" s="2064">
        <f>収入!$Q$6</f>
        <v>0</v>
      </c>
      <c r="CA19" s="2065"/>
      <c r="CB19" s="2065"/>
      <c r="CC19" s="2065"/>
      <c r="CD19" s="2065"/>
      <c r="CE19" s="2065"/>
      <c r="CF19" s="1864"/>
    </row>
    <row r="20" spans="1:84" ht="5.25" customHeight="1">
      <c r="A20" s="322"/>
      <c r="B20" s="322"/>
      <c r="C20" s="322"/>
      <c r="D20" s="322"/>
      <c r="E20" s="2067" t="s">
        <v>580</v>
      </c>
      <c r="F20" s="2068"/>
      <c r="G20" s="2073" t="s">
        <v>572</v>
      </c>
      <c r="H20" s="2074"/>
      <c r="I20" s="2074"/>
      <c r="J20" s="2074"/>
      <c r="K20" s="2074"/>
      <c r="L20" s="2077" t="str">
        <f>収入!$A$23&amp;""</f>
        <v/>
      </c>
      <c r="M20" s="2077"/>
      <c r="N20" s="2077"/>
      <c r="O20" s="2077"/>
      <c r="P20" s="2077"/>
      <c r="Q20" s="2077"/>
      <c r="R20" s="2077"/>
      <c r="S20" s="2077"/>
      <c r="T20" s="2077"/>
      <c r="U20" s="2077"/>
      <c r="V20" s="2077"/>
      <c r="W20" s="2077"/>
      <c r="X20" s="2077"/>
      <c r="Y20" s="2077"/>
      <c r="Z20" s="2077"/>
      <c r="AA20" s="2077"/>
      <c r="AB20" s="2077"/>
      <c r="AC20" s="2077"/>
      <c r="AD20" s="2078"/>
      <c r="AG20" s="2127"/>
      <c r="AH20" s="2128"/>
      <c r="AI20" s="2128"/>
      <c r="AJ20" s="2128"/>
      <c r="AK20" s="2128"/>
      <c r="AL20" s="2128"/>
      <c r="AM20" s="2128"/>
      <c r="AN20" s="2128"/>
      <c r="AO20" s="2128"/>
      <c r="AP20" s="2128"/>
      <c r="AQ20" s="2129"/>
      <c r="AR20" s="2136"/>
      <c r="AS20" s="2137"/>
      <c r="AT20" s="2137"/>
      <c r="AU20" s="2137"/>
      <c r="AV20" s="2137"/>
      <c r="AW20" s="2137"/>
      <c r="AX20" s="2137"/>
      <c r="AY20" s="2137"/>
      <c r="AZ20" s="2137"/>
      <c r="BA20" s="2137"/>
      <c r="BB20" s="2137"/>
      <c r="BC20" s="2137"/>
      <c r="BD20" s="2137"/>
      <c r="BE20" s="2137"/>
      <c r="BF20" s="2137"/>
      <c r="BG20" s="2138"/>
      <c r="BH20" s="2056"/>
      <c r="BI20" s="2057"/>
      <c r="BJ20" s="2057"/>
      <c r="BK20" s="2057"/>
      <c r="BL20" s="2057"/>
      <c r="BM20" s="2057"/>
      <c r="BN20" s="2057"/>
      <c r="BO20" s="2057"/>
      <c r="BP20" s="1989"/>
      <c r="BQ20" s="2056"/>
      <c r="BR20" s="2057"/>
      <c r="BS20" s="2057"/>
      <c r="BT20" s="2057"/>
      <c r="BU20" s="2057"/>
      <c r="BV20" s="2057"/>
      <c r="BW20" s="2057"/>
      <c r="BX20" s="2057"/>
      <c r="BY20" s="1989"/>
      <c r="BZ20" s="2056"/>
      <c r="CA20" s="2057"/>
      <c r="CB20" s="2057"/>
      <c r="CC20" s="2057"/>
      <c r="CD20" s="2057"/>
      <c r="CE20" s="2057"/>
      <c r="CF20" s="1865"/>
    </row>
    <row r="21" spans="1:84" ht="5.25" customHeight="1" thickBot="1">
      <c r="A21" s="322"/>
      <c r="B21" s="322"/>
      <c r="C21" s="322"/>
      <c r="D21" s="322"/>
      <c r="E21" s="2069"/>
      <c r="F21" s="2070"/>
      <c r="G21" s="2075"/>
      <c r="H21" s="2076"/>
      <c r="I21" s="2076"/>
      <c r="J21" s="2076"/>
      <c r="K21" s="2076"/>
      <c r="L21" s="2079"/>
      <c r="M21" s="2079"/>
      <c r="N21" s="2079"/>
      <c r="O21" s="2079"/>
      <c r="P21" s="2079"/>
      <c r="Q21" s="2079"/>
      <c r="R21" s="2079"/>
      <c r="S21" s="2079"/>
      <c r="T21" s="2079"/>
      <c r="U21" s="2079"/>
      <c r="V21" s="2079"/>
      <c r="W21" s="2079"/>
      <c r="X21" s="2079"/>
      <c r="Y21" s="2079"/>
      <c r="Z21" s="2079"/>
      <c r="AA21" s="2079"/>
      <c r="AB21" s="2079"/>
      <c r="AC21" s="2079"/>
      <c r="AD21" s="2080"/>
      <c r="AG21" s="2130"/>
      <c r="AH21" s="2131"/>
      <c r="AI21" s="2131"/>
      <c r="AJ21" s="2131"/>
      <c r="AK21" s="2131"/>
      <c r="AL21" s="2131"/>
      <c r="AM21" s="2131"/>
      <c r="AN21" s="2131"/>
      <c r="AO21" s="2131"/>
      <c r="AP21" s="2131"/>
      <c r="AQ21" s="2132"/>
      <c r="AR21" s="2139"/>
      <c r="AS21" s="2140"/>
      <c r="AT21" s="2140"/>
      <c r="AU21" s="2140"/>
      <c r="AV21" s="2140"/>
      <c r="AW21" s="2140"/>
      <c r="AX21" s="2140"/>
      <c r="AY21" s="2140"/>
      <c r="AZ21" s="2140"/>
      <c r="BA21" s="2140"/>
      <c r="BB21" s="2140"/>
      <c r="BC21" s="2140"/>
      <c r="BD21" s="2140"/>
      <c r="BE21" s="2140"/>
      <c r="BF21" s="2140"/>
      <c r="BG21" s="2141"/>
      <c r="BH21" s="2103"/>
      <c r="BI21" s="2104"/>
      <c r="BJ21" s="2104"/>
      <c r="BK21" s="2104"/>
      <c r="BL21" s="2104"/>
      <c r="BM21" s="2104"/>
      <c r="BN21" s="2104"/>
      <c r="BO21" s="2104"/>
      <c r="BP21" s="2142"/>
      <c r="BQ21" s="2103"/>
      <c r="BR21" s="2104"/>
      <c r="BS21" s="2104"/>
      <c r="BT21" s="2104"/>
      <c r="BU21" s="2104"/>
      <c r="BV21" s="2104"/>
      <c r="BW21" s="2104"/>
      <c r="BX21" s="2104"/>
      <c r="BY21" s="2142"/>
      <c r="BZ21" s="2103"/>
      <c r="CA21" s="2104"/>
      <c r="CB21" s="2104"/>
      <c r="CC21" s="2104"/>
      <c r="CD21" s="2104"/>
      <c r="CE21" s="2104"/>
      <c r="CF21" s="2174"/>
    </row>
    <row r="22" spans="1:84" ht="5.25" customHeight="1">
      <c r="A22" s="322"/>
      <c r="B22" s="322"/>
      <c r="C22" s="322"/>
      <c r="D22" s="322"/>
      <c r="E22" s="2069"/>
      <c r="F22" s="2070"/>
      <c r="G22" s="2075"/>
      <c r="H22" s="2076"/>
      <c r="I22" s="2076"/>
      <c r="J22" s="2076"/>
      <c r="K22" s="2076"/>
      <c r="L22" s="2081"/>
      <c r="M22" s="2081"/>
      <c r="N22" s="2081"/>
      <c r="O22" s="2081"/>
      <c r="P22" s="2081"/>
      <c r="Q22" s="2081"/>
      <c r="R22" s="2081"/>
      <c r="S22" s="2081"/>
      <c r="T22" s="2081"/>
      <c r="U22" s="2081"/>
      <c r="V22" s="2081"/>
      <c r="W22" s="2081"/>
      <c r="X22" s="2081"/>
      <c r="Y22" s="2081"/>
      <c r="Z22" s="2081"/>
      <c r="AA22" s="2081"/>
      <c r="AB22" s="2081"/>
      <c r="AC22" s="2081"/>
      <c r="AD22" s="2082"/>
      <c r="AG22" s="323" t="s">
        <v>61</v>
      </c>
      <c r="AH22" s="323"/>
      <c r="AI22" s="323"/>
      <c r="AJ22" s="323"/>
      <c r="AK22" s="323"/>
      <c r="AL22" s="323"/>
      <c r="AM22" s="323"/>
      <c r="AN22" s="323"/>
      <c r="AO22" s="323"/>
      <c r="AP22" s="323"/>
      <c r="AQ22" s="323"/>
      <c r="AR22" s="323" t="s">
        <v>61</v>
      </c>
      <c r="AS22" s="323"/>
      <c r="AT22" s="323"/>
      <c r="AU22" s="323"/>
      <c r="AV22" s="323"/>
      <c r="AW22" s="323"/>
      <c r="AX22" s="323"/>
      <c r="AY22" s="323"/>
      <c r="AZ22" s="323"/>
      <c r="BA22" s="323"/>
      <c r="BB22" s="323"/>
      <c r="BC22" s="323"/>
      <c r="BD22" s="323"/>
      <c r="BE22" s="323"/>
      <c r="BF22" s="323"/>
      <c r="BG22" s="323"/>
      <c r="BH22" s="323" t="s">
        <v>61</v>
      </c>
      <c r="BI22" s="323"/>
      <c r="BJ22" s="323"/>
      <c r="BK22" s="323"/>
      <c r="BL22" s="323"/>
      <c r="BM22" s="323"/>
      <c r="BN22" s="323"/>
      <c r="BO22" s="323"/>
      <c r="BP22" s="324"/>
      <c r="BQ22" s="323" t="s">
        <v>61</v>
      </c>
      <c r="BR22" s="323"/>
      <c r="BS22" s="323"/>
      <c r="BT22" s="323"/>
      <c r="BU22" s="323"/>
      <c r="BV22" s="323"/>
      <c r="BW22" s="323"/>
      <c r="BX22" s="323"/>
      <c r="BY22" s="324"/>
      <c r="BZ22" s="323" t="s">
        <v>61</v>
      </c>
      <c r="CA22" s="323"/>
      <c r="CB22" s="323"/>
      <c r="CC22" s="323"/>
      <c r="CD22" s="323"/>
      <c r="CE22" s="323"/>
      <c r="CF22" s="324"/>
    </row>
    <row r="23" spans="1:84" ht="5.25" customHeight="1">
      <c r="A23" s="322"/>
      <c r="B23" s="322"/>
      <c r="C23" s="322"/>
      <c r="D23" s="322"/>
      <c r="E23" s="2069"/>
      <c r="F23" s="2070"/>
      <c r="G23" s="2083" t="s">
        <v>573</v>
      </c>
      <c r="H23" s="2083"/>
      <c r="I23" s="2083"/>
      <c r="J23" s="2083"/>
      <c r="K23" s="2084"/>
      <c r="L23" s="2087" t="str">
        <f>収入!$K$23&amp;""</f>
        <v/>
      </c>
      <c r="M23" s="2088"/>
      <c r="N23" s="2088"/>
      <c r="O23" s="2088"/>
      <c r="P23" s="2088"/>
      <c r="Q23" s="2088"/>
      <c r="R23" s="2088"/>
      <c r="S23" s="2088"/>
      <c r="T23" s="2088"/>
      <c r="U23" s="2088"/>
      <c r="V23" s="2088"/>
      <c r="W23" s="2088"/>
      <c r="X23" s="2088"/>
      <c r="Y23" s="2088"/>
      <c r="Z23" s="2088"/>
      <c r="AA23" s="2088"/>
      <c r="AB23" s="2088"/>
      <c r="AC23" s="2088"/>
      <c r="AD23" s="2089"/>
      <c r="AG23" s="1904" t="s">
        <v>594</v>
      </c>
      <c r="AH23" s="1904"/>
      <c r="AI23" s="1904"/>
      <c r="AJ23" s="1904"/>
      <c r="AK23" s="1904"/>
      <c r="AL23" s="1904"/>
      <c r="AM23" s="1904"/>
      <c r="AN23" s="1904"/>
      <c r="AO23" s="1904"/>
      <c r="AP23" s="1904"/>
      <c r="AQ23" s="1904"/>
      <c r="AR23" s="1904"/>
      <c r="AS23" s="1904"/>
      <c r="AT23" s="1904"/>
      <c r="AU23" s="1904"/>
      <c r="AV23" s="1904"/>
      <c r="AW23" s="1904"/>
      <c r="AX23" s="1904"/>
      <c r="AY23" s="1904"/>
      <c r="AZ23" s="323"/>
      <c r="BA23" s="323"/>
      <c r="BB23" s="323"/>
      <c r="BC23" s="323"/>
      <c r="BD23" s="323"/>
      <c r="BE23" s="323"/>
      <c r="BF23" s="323"/>
      <c r="BG23" s="323"/>
      <c r="BH23" s="323"/>
      <c r="BI23" s="323"/>
      <c r="BJ23" s="323"/>
      <c r="BK23" s="323"/>
      <c r="BL23" s="323"/>
      <c r="BM23" s="323"/>
      <c r="BN23" s="323"/>
      <c r="BO23" s="323"/>
      <c r="BP23" s="324"/>
      <c r="BQ23" s="323"/>
      <c r="BR23" s="323"/>
      <c r="BS23" s="323"/>
      <c r="BT23" s="323"/>
      <c r="BU23" s="323"/>
      <c r="BV23" s="323"/>
      <c r="BW23" s="323"/>
      <c r="BX23" s="323"/>
      <c r="BY23" s="324"/>
      <c r="BZ23" s="323"/>
      <c r="CA23" s="323"/>
      <c r="CB23" s="323"/>
      <c r="CC23" s="323"/>
      <c r="CD23" s="323"/>
      <c r="CE23" s="323"/>
      <c r="CF23" s="324"/>
    </row>
    <row r="24" spans="1:84" ht="5.25" customHeight="1">
      <c r="A24" s="322"/>
      <c r="B24" s="322"/>
      <c r="C24" s="322"/>
      <c r="D24" s="322"/>
      <c r="E24" s="2069"/>
      <c r="F24" s="2070"/>
      <c r="G24" s="2083"/>
      <c r="H24" s="2083"/>
      <c r="I24" s="2083"/>
      <c r="J24" s="2083"/>
      <c r="K24" s="2084"/>
      <c r="L24" s="2090"/>
      <c r="M24" s="2091"/>
      <c r="N24" s="2091"/>
      <c r="O24" s="2091"/>
      <c r="P24" s="2091"/>
      <c r="Q24" s="2091"/>
      <c r="R24" s="2091"/>
      <c r="S24" s="2091"/>
      <c r="T24" s="2091"/>
      <c r="U24" s="2091"/>
      <c r="V24" s="2091"/>
      <c r="W24" s="2091"/>
      <c r="X24" s="2091"/>
      <c r="Y24" s="2091"/>
      <c r="Z24" s="2091"/>
      <c r="AA24" s="2091"/>
      <c r="AB24" s="2091"/>
      <c r="AC24" s="2091"/>
      <c r="AD24" s="2092"/>
      <c r="AG24" s="1904"/>
      <c r="AH24" s="1904"/>
      <c r="AI24" s="1904"/>
      <c r="AJ24" s="1904"/>
      <c r="AK24" s="1904"/>
      <c r="AL24" s="1904"/>
      <c r="AM24" s="1904"/>
      <c r="AN24" s="1904"/>
      <c r="AO24" s="1904"/>
      <c r="AP24" s="1904"/>
      <c r="AQ24" s="1904"/>
      <c r="AR24" s="1904"/>
      <c r="AS24" s="1904"/>
      <c r="AT24" s="1904"/>
      <c r="AU24" s="1904"/>
      <c r="AV24" s="1904"/>
      <c r="AW24" s="1904"/>
      <c r="AX24" s="1904"/>
      <c r="AY24" s="1904"/>
      <c r="AZ24" s="323"/>
      <c r="BA24" s="323"/>
      <c r="BB24" s="323"/>
      <c r="BC24" s="323"/>
      <c r="BD24" s="323"/>
      <c r="BE24" s="323"/>
      <c r="BF24" s="323"/>
      <c r="BG24" s="323"/>
      <c r="BH24" s="323"/>
      <c r="BI24" s="323"/>
      <c r="BJ24" s="323"/>
      <c r="BK24" s="323"/>
      <c r="BL24" s="323"/>
      <c r="BM24" s="323"/>
      <c r="BN24" s="323"/>
      <c r="BO24" s="323"/>
      <c r="BP24" s="324"/>
      <c r="BQ24" s="323"/>
      <c r="BR24" s="323"/>
      <c r="BS24" s="323"/>
      <c r="BT24" s="323"/>
      <c r="BU24" s="323"/>
      <c r="BV24" s="323"/>
      <c r="BW24" s="323"/>
      <c r="BX24" s="323"/>
      <c r="BY24" s="324"/>
      <c r="BZ24" s="323"/>
      <c r="CA24" s="323"/>
      <c r="CB24" s="323"/>
      <c r="CC24" s="323"/>
      <c r="CD24" s="323"/>
      <c r="CE24" s="323"/>
      <c r="CF24" s="324"/>
    </row>
    <row r="25" spans="1:84" ht="5.25" customHeight="1" thickBot="1">
      <c r="A25" s="322"/>
      <c r="B25" s="322"/>
      <c r="C25" s="322"/>
      <c r="D25" s="322"/>
      <c r="E25" s="2069"/>
      <c r="F25" s="2070"/>
      <c r="G25" s="2083"/>
      <c r="H25" s="2083"/>
      <c r="I25" s="2083"/>
      <c r="J25" s="2083"/>
      <c r="K25" s="2084"/>
      <c r="L25" s="2090"/>
      <c r="M25" s="2091"/>
      <c r="N25" s="2091"/>
      <c r="O25" s="2091"/>
      <c r="P25" s="2091"/>
      <c r="Q25" s="2091"/>
      <c r="R25" s="2091"/>
      <c r="S25" s="2091"/>
      <c r="T25" s="2091"/>
      <c r="U25" s="2091"/>
      <c r="V25" s="2091"/>
      <c r="W25" s="2091"/>
      <c r="X25" s="2091"/>
      <c r="Y25" s="2091"/>
      <c r="Z25" s="2091"/>
      <c r="AA25" s="2091"/>
      <c r="AB25" s="2091"/>
      <c r="AC25" s="2091"/>
      <c r="AD25" s="2092"/>
      <c r="AG25" s="1904"/>
      <c r="AH25" s="1904"/>
      <c r="AI25" s="1904"/>
      <c r="AJ25" s="1904"/>
      <c r="AK25" s="1904"/>
      <c r="AL25" s="1904"/>
      <c r="AM25" s="1904"/>
      <c r="AN25" s="1904"/>
      <c r="AO25" s="1904"/>
      <c r="AP25" s="1904"/>
      <c r="AQ25" s="1904"/>
      <c r="AR25" s="1904"/>
      <c r="AS25" s="1904"/>
      <c r="AT25" s="1904"/>
      <c r="AU25" s="1904"/>
      <c r="AV25" s="1904"/>
      <c r="AW25" s="1904"/>
      <c r="AX25" s="1904"/>
      <c r="AY25" s="1904"/>
      <c r="AZ25" s="323"/>
      <c r="BA25" s="323"/>
      <c r="BB25" s="323"/>
      <c r="BC25" s="323"/>
      <c r="BD25" s="323"/>
      <c r="BE25" s="323"/>
      <c r="BF25" s="323"/>
      <c r="BG25" s="323"/>
      <c r="BH25" s="323" t="s">
        <v>61</v>
      </c>
      <c r="BI25" s="323"/>
      <c r="BJ25" s="323"/>
      <c r="BK25" s="323"/>
      <c r="BL25" s="323"/>
      <c r="BM25" s="323"/>
      <c r="BN25" s="323"/>
      <c r="BO25" s="323"/>
      <c r="BP25" s="324"/>
      <c r="BQ25" s="323" t="s">
        <v>61</v>
      </c>
      <c r="BR25" s="323"/>
      <c r="BS25" s="323"/>
      <c r="BT25" s="323"/>
      <c r="BU25" s="323"/>
      <c r="BV25" s="323"/>
      <c r="BW25" s="323"/>
      <c r="BX25" s="323"/>
      <c r="BY25" s="324"/>
      <c r="BZ25" s="323" t="s">
        <v>61</v>
      </c>
      <c r="CA25" s="323"/>
      <c r="CB25" s="323"/>
      <c r="CC25" s="323"/>
      <c r="CD25" s="323"/>
      <c r="CE25" s="323"/>
      <c r="CF25" s="324"/>
    </row>
    <row r="26" spans="1:84" ht="5.25" customHeight="1">
      <c r="A26" s="322"/>
      <c r="B26" s="322"/>
      <c r="C26" s="322"/>
      <c r="D26" s="322"/>
      <c r="E26" s="2069"/>
      <c r="F26" s="2070"/>
      <c r="G26" s="2083"/>
      <c r="H26" s="2083"/>
      <c r="I26" s="2083"/>
      <c r="J26" s="2083"/>
      <c r="K26" s="2084"/>
      <c r="L26" s="2090"/>
      <c r="M26" s="2091"/>
      <c r="N26" s="2091"/>
      <c r="O26" s="2091"/>
      <c r="P26" s="2091"/>
      <c r="Q26" s="2091"/>
      <c r="R26" s="2091"/>
      <c r="S26" s="2091"/>
      <c r="T26" s="2091"/>
      <c r="U26" s="2091"/>
      <c r="V26" s="2091"/>
      <c r="W26" s="2091"/>
      <c r="X26" s="2091"/>
      <c r="Y26" s="2091"/>
      <c r="Z26" s="2091"/>
      <c r="AA26" s="2091"/>
      <c r="AB26" s="2091"/>
      <c r="AC26" s="2091"/>
      <c r="AD26" s="2092"/>
      <c r="AG26" s="2154" t="s">
        <v>609</v>
      </c>
      <c r="AH26" s="2155"/>
      <c r="AI26" s="2155"/>
      <c r="AJ26" s="2155"/>
      <c r="AK26" s="2155"/>
      <c r="AL26" s="2155"/>
      <c r="AM26" s="2155"/>
      <c r="AN26" s="2155"/>
      <c r="AO26" s="2155"/>
      <c r="AP26" s="2156"/>
      <c r="AQ26" s="2160" t="s">
        <v>586</v>
      </c>
      <c r="AR26" s="2155"/>
      <c r="AS26" s="2155"/>
      <c r="AT26" s="2155"/>
      <c r="AU26" s="2155"/>
      <c r="AV26" s="2155"/>
      <c r="AW26" s="2155"/>
      <c r="AX26" s="2155"/>
      <c r="AY26" s="2155"/>
      <c r="AZ26" s="2155"/>
      <c r="BA26" s="2155"/>
      <c r="BB26" s="2155"/>
      <c r="BC26" s="2155"/>
      <c r="BD26" s="2155"/>
      <c r="BE26" s="2155"/>
      <c r="BF26" s="2155"/>
      <c r="BG26" s="2156"/>
      <c r="BH26" s="2143" t="s">
        <v>321</v>
      </c>
      <c r="BI26" s="2143"/>
      <c r="BJ26" s="2143"/>
      <c r="BK26" s="2143"/>
      <c r="BL26" s="2143"/>
      <c r="BM26" s="2143"/>
      <c r="BN26" s="2143"/>
      <c r="BO26" s="2150"/>
      <c r="BP26" s="2143" t="s">
        <v>59</v>
      </c>
      <c r="BQ26" s="2143"/>
      <c r="BR26" s="2143"/>
      <c r="BS26" s="2143"/>
      <c r="BT26" s="2143"/>
      <c r="BU26" s="2143"/>
      <c r="BV26" s="2143"/>
      <c r="BW26" s="2143"/>
      <c r="BX26" s="2143"/>
      <c r="BY26" s="2169" t="s">
        <v>60</v>
      </c>
      <c r="BZ26" s="2143"/>
      <c r="CA26" s="2143"/>
      <c r="CB26" s="2143"/>
      <c r="CC26" s="2143"/>
      <c r="CD26" s="2143"/>
      <c r="CE26" s="2143"/>
      <c r="CF26" s="2170"/>
    </row>
    <row r="27" spans="1:84" ht="5.25" customHeight="1">
      <c r="A27" s="322"/>
      <c r="B27" s="322"/>
      <c r="C27" s="322"/>
      <c r="D27" s="322"/>
      <c r="E27" s="2069"/>
      <c r="F27" s="2070"/>
      <c r="G27" s="2085"/>
      <c r="H27" s="2085"/>
      <c r="I27" s="2085"/>
      <c r="J27" s="2085"/>
      <c r="K27" s="2086"/>
      <c r="L27" s="2093"/>
      <c r="M27" s="2094"/>
      <c r="N27" s="2094"/>
      <c r="O27" s="2094"/>
      <c r="P27" s="2094"/>
      <c r="Q27" s="2094"/>
      <c r="R27" s="2094"/>
      <c r="S27" s="2094"/>
      <c r="T27" s="2094"/>
      <c r="U27" s="2094"/>
      <c r="V27" s="2094"/>
      <c r="W27" s="2094"/>
      <c r="X27" s="2094"/>
      <c r="Y27" s="2094"/>
      <c r="Z27" s="2094"/>
      <c r="AA27" s="2094"/>
      <c r="AB27" s="2094"/>
      <c r="AC27" s="2094"/>
      <c r="AD27" s="2095"/>
      <c r="AG27" s="1827"/>
      <c r="AH27" s="1828"/>
      <c r="AI27" s="1828"/>
      <c r="AJ27" s="1828"/>
      <c r="AK27" s="1828"/>
      <c r="AL27" s="1828"/>
      <c r="AM27" s="1828"/>
      <c r="AN27" s="1828"/>
      <c r="AO27" s="1828"/>
      <c r="AP27" s="1829"/>
      <c r="AQ27" s="2161"/>
      <c r="AR27" s="1828"/>
      <c r="AS27" s="1828"/>
      <c r="AT27" s="1828"/>
      <c r="AU27" s="1828"/>
      <c r="AV27" s="1828"/>
      <c r="AW27" s="1828"/>
      <c r="AX27" s="1828"/>
      <c r="AY27" s="1828"/>
      <c r="AZ27" s="1828"/>
      <c r="BA27" s="1828"/>
      <c r="BB27" s="1828"/>
      <c r="BC27" s="1828"/>
      <c r="BD27" s="1828"/>
      <c r="BE27" s="1828"/>
      <c r="BF27" s="1828"/>
      <c r="BG27" s="1829"/>
      <c r="BH27" s="1193"/>
      <c r="BI27" s="1193"/>
      <c r="BJ27" s="1193"/>
      <c r="BK27" s="1193"/>
      <c r="BL27" s="1193"/>
      <c r="BM27" s="1193"/>
      <c r="BN27" s="1193"/>
      <c r="BO27" s="2151"/>
      <c r="BP27" s="1193"/>
      <c r="BQ27" s="1193"/>
      <c r="BR27" s="1193"/>
      <c r="BS27" s="1193"/>
      <c r="BT27" s="1193"/>
      <c r="BU27" s="1193"/>
      <c r="BV27" s="1193"/>
      <c r="BW27" s="1193"/>
      <c r="BX27" s="1193"/>
      <c r="BY27" s="1192"/>
      <c r="BZ27" s="1193"/>
      <c r="CA27" s="1193"/>
      <c r="CB27" s="1193"/>
      <c r="CC27" s="1193"/>
      <c r="CD27" s="1193"/>
      <c r="CE27" s="1193"/>
      <c r="CF27" s="2171"/>
    </row>
    <row r="28" spans="1:84" ht="5.25" customHeight="1">
      <c r="A28" s="322"/>
      <c r="B28" s="322"/>
      <c r="C28" s="322"/>
      <c r="D28" s="322"/>
      <c r="E28" s="2069"/>
      <c r="F28" s="2070"/>
      <c r="G28" s="2096" t="s">
        <v>574</v>
      </c>
      <c r="H28" s="2097"/>
      <c r="I28" s="2097"/>
      <c r="J28" s="2097"/>
      <c r="K28" s="2098"/>
      <c r="L28" s="2064">
        <f>収入!$AC$23</f>
        <v>0</v>
      </c>
      <c r="M28" s="2065"/>
      <c r="N28" s="2065"/>
      <c r="O28" s="2065"/>
      <c r="P28" s="2065"/>
      <c r="Q28" s="2065"/>
      <c r="R28" s="2065"/>
      <c r="S28" s="2065"/>
      <c r="T28" s="2065"/>
      <c r="U28" s="2065"/>
      <c r="V28" s="2065"/>
      <c r="W28" s="2065"/>
      <c r="X28" s="2065"/>
      <c r="Y28" s="2065"/>
      <c r="Z28" s="2065"/>
      <c r="AA28" s="2065"/>
      <c r="AB28" s="2065"/>
      <c r="AC28" s="2107" t="s">
        <v>575</v>
      </c>
      <c r="AD28" s="2108"/>
      <c r="AG28" s="2157"/>
      <c r="AH28" s="2158"/>
      <c r="AI28" s="2158"/>
      <c r="AJ28" s="2158"/>
      <c r="AK28" s="2158"/>
      <c r="AL28" s="2158"/>
      <c r="AM28" s="2158"/>
      <c r="AN28" s="2158"/>
      <c r="AO28" s="2158"/>
      <c r="AP28" s="2159"/>
      <c r="AQ28" s="2162"/>
      <c r="AR28" s="2158"/>
      <c r="AS28" s="2158"/>
      <c r="AT28" s="2158"/>
      <c r="AU28" s="2158"/>
      <c r="AV28" s="2158"/>
      <c r="AW28" s="2158"/>
      <c r="AX28" s="2158"/>
      <c r="AY28" s="2158"/>
      <c r="AZ28" s="2158"/>
      <c r="BA28" s="2158"/>
      <c r="BB28" s="2158"/>
      <c r="BC28" s="2158"/>
      <c r="BD28" s="2158"/>
      <c r="BE28" s="2158"/>
      <c r="BF28" s="2158"/>
      <c r="BG28" s="2159"/>
      <c r="BH28" s="2152"/>
      <c r="BI28" s="2152"/>
      <c r="BJ28" s="2152"/>
      <c r="BK28" s="2152"/>
      <c r="BL28" s="2152"/>
      <c r="BM28" s="2152"/>
      <c r="BN28" s="2152"/>
      <c r="BO28" s="2153"/>
      <c r="BP28" s="1193"/>
      <c r="BQ28" s="1193"/>
      <c r="BR28" s="1193"/>
      <c r="BS28" s="1193"/>
      <c r="BT28" s="1193"/>
      <c r="BU28" s="1193"/>
      <c r="BV28" s="1193"/>
      <c r="BW28" s="1193"/>
      <c r="BX28" s="1193"/>
      <c r="BY28" s="2172"/>
      <c r="BZ28" s="2152"/>
      <c r="CA28" s="2152"/>
      <c r="CB28" s="2152"/>
      <c r="CC28" s="2152"/>
      <c r="CD28" s="2152"/>
      <c r="CE28" s="2152"/>
      <c r="CF28" s="2173"/>
    </row>
    <row r="29" spans="1:84" ht="5.25" customHeight="1">
      <c r="A29" s="322"/>
      <c r="B29" s="322"/>
      <c r="C29" s="322"/>
      <c r="D29" s="322"/>
      <c r="E29" s="2069"/>
      <c r="F29" s="2070"/>
      <c r="G29" s="2099"/>
      <c r="H29" s="1899"/>
      <c r="I29" s="1899"/>
      <c r="J29" s="1899"/>
      <c r="K29" s="1900"/>
      <c r="L29" s="2056"/>
      <c r="M29" s="2057"/>
      <c r="N29" s="2057"/>
      <c r="O29" s="2057"/>
      <c r="P29" s="2057"/>
      <c r="Q29" s="2057"/>
      <c r="R29" s="2057"/>
      <c r="S29" s="2057"/>
      <c r="T29" s="2057"/>
      <c r="U29" s="2057"/>
      <c r="V29" s="2057"/>
      <c r="W29" s="2057"/>
      <c r="X29" s="2057"/>
      <c r="Y29" s="2057"/>
      <c r="Z29" s="2057"/>
      <c r="AA29" s="2057"/>
      <c r="AB29" s="2057"/>
      <c r="AC29" s="2109"/>
      <c r="AD29" s="2110"/>
      <c r="AG29" s="2265" t="str">
        <f>収入!$A$14&amp;""</f>
        <v/>
      </c>
      <c r="AH29" s="2266"/>
      <c r="AI29" s="2266"/>
      <c r="AJ29" s="2266"/>
      <c r="AK29" s="2266"/>
      <c r="AL29" s="2266"/>
      <c r="AM29" s="2266"/>
      <c r="AN29" s="2266"/>
      <c r="AO29" s="2266"/>
      <c r="AP29" s="2267"/>
      <c r="AQ29" s="2277" t="str">
        <f>収入!$E$14&amp;""</f>
        <v/>
      </c>
      <c r="AR29" s="2278"/>
      <c r="AS29" s="2278"/>
      <c r="AT29" s="2278"/>
      <c r="AU29" s="2278"/>
      <c r="AV29" s="2278"/>
      <c r="AW29" s="2278"/>
      <c r="AX29" s="2278"/>
      <c r="AY29" s="2278"/>
      <c r="AZ29" s="2278"/>
      <c r="BA29" s="2278"/>
      <c r="BB29" s="2278"/>
      <c r="BC29" s="2278"/>
      <c r="BD29" s="2278"/>
      <c r="BE29" s="2278"/>
      <c r="BF29" s="2278"/>
      <c r="BG29" s="2279"/>
      <c r="BH29" s="2163" t="str">
        <f>IFERROR(収入!$AU$14,"")</f>
        <v/>
      </c>
      <c r="BI29" s="2163"/>
      <c r="BJ29" s="2163"/>
      <c r="BK29" s="2163"/>
      <c r="BL29" s="2163"/>
      <c r="BM29" s="2163"/>
      <c r="BN29" s="2163"/>
      <c r="BO29" s="2164"/>
      <c r="BP29" s="2064">
        <f>収入!$Q$14</f>
        <v>0</v>
      </c>
      <c r="BQ29" s="2065"/>
      <c r="BR29" s="2065"/>
      <c r="BS29" s="2065"/>
      <c r="BT29" s="2065"/>
      <c r="BU29" s="2065"/>
      <c r="BV29" s="2065"/>
      <c r="BW29" s="2065"/>
      <c r="BX29" s="1991" t="s">
        <v>232</v>
      </c>
      <c r="BY29" s="2066">
        <f>収入!$W$14</f>
        <v>0</v>
      </c>
      <c r="BZ29" s="2065"/>
      <c r="CA29" s="2065"/>
      <c r="CB29" s="2065"/>
      <c r="CC29" s="2065"/>
      <c r="CD29" s="2065"/>
      <c r="CE29" s="2065"/>
      <c r="CF29" s="1862" t="s">
        <v>232</v>
      </c>
    </row>
    <row r="30" spans="1:84" ht="5.25" customHeight="1" thickBot="1">
      <c r="A30" s="322"/>
      <c r="B30" s="322"/>
      <c r="C30" s="322"/>
      <c r="D30" s="322"/>
      <c r="E30" s="2188"/>
      <c r="F30" s="2189"/>
      <c r="G30" s="2190"/>
      <c r="H30" s="2191"/>
      <c r="I30" s="2191"/>
      <c r="J30" s="2191"/>
      <c r="K30" s="2192"/>
      <c r="L30" s="2056"/>
      <c r="M30" s="2057"/>
      <c r="N30" s="2057"/>
      <c r="O30" s="2057"/>
      <c r="P30" s="2057"/>
      <c r="Q30" s="2057"/>
      <c r="R30" s="2057"/>
      <c r="S30" s="2057"/>
      <c r="T30" s="2057"/>
      <c r="U30" s="2057"/>
      <c r="V30" s="2057"/>
      <c r="W30" s="2057"/>
      <c r="X30" s="2057"/>
      <c r="Y30" s="2057"/>
      <c r="Z30" s="2057"/>
      <c r="AA30" s="2057"/>
      <c r="AB30" s="2057"/>
      <c r="AC30" s="2109"/>
      <c r="AD30" s="2110"/>
      <c r="AG30" s="2268"/>
      <c r="AH30" s="2269"/>
      <c r="AI30" s="2269"/>
      <c r="AJ30" s="2269"/>
      <c r="AK30" s="2269"/>
      <c r="AL30" s="2269"/>
      <c r="AM30" s="2269"/>
      <c r="AN30" s="2269"/>
      <c r="AO30" s="2269"/>
      <c r="AP30" s="2270"/>
      <c r="AQ30" s="2280"/>
      <c r="AR30" s="2281"/>
      <c r="AS30" s="2281"/>
      <c r="AT30" s="2281"/>
      <c r="AU30" s="2281"/>
      <c r="AV30" s="2281"/>
      <c r="AW30" s="2281"/>
      <c r="AX30" s="2281"/>
      <c r="AY30" s="2281"/>
      <c r="AZ30" s="2281"/>
      <c r="BA30" s="2281"/>
      <c r="BB30" s="2281"/>
      <c r="BC30" s="2281"/>
      <c r="BD30" s="2281"/>
      <c r="BE30" s="2281"/>
      <c r="BF30" s="2281"/>
      <c r="BG30" s="2282"/>
      <c r="BH30" s="2165"/>
      <c r="BI30" s="2165"/>
      <c r="BJ30" s="2165"/>
      <c r="BK30" s="2165"/>
      <c r="BL30" s="2165"/>
      <c r="BM30" s="2165"/>
      <c r="BN30" s="2165"/>
      <c r="BO30" s="2166"/>
      <c r="BP30" s="2056"/>
      <c r="BQ30" s="2057"/>
      <c r="BR30" s="2057"/>
      <c r="BS30" s="2057"/>
      <c r="BT30" s="2057"/>
      <c r="BU30" s="2057"/>
      <c r="BV30" s="2057"/>
      <c r="BW30" s="2057"/>
      <c r="BX30" s="1992"/>
      <c r="BY30" s="2057"/>
      <c r="BZ30" s="2057"/>
      <c r="CA30" s="2057"/>
      <c r="CB30" s="2057"/>
      <c r="CC30" s="2057"/>
      <c r="CD30" s="2057"/>
      <c r="CE30" s="2057"/>
      <c r="CF30" s="1834"/>
    </row>
    <row r="31" spans="1:84" ht="5.25" customHeight="1">
      <c r="A31" s="322"/>
      <c r="B31" s="322"/>
      <c r="C31" s="322"/>
      <c r="D31" s="322"/>
      <c r="E31" s="2067" t="s">
        <v>581</v>
      </c>
      <c r="F31" s="2068"/>
      <c r="G31" s="2073" t="s">
        <v>572</v>
      </c>
      <c r="H31" s="2074"/>
      <c r="I31" s="2074"/>
      <c r="J31" s="2074"/>
      <c r="K31" s="2074"/>
      <c r="L31" s="2077" t="str">
        <f>収入!$A$24&amp;""</f>
        <v/>
      </c>
      <c r="M31" s="2077"/>
      <c r="N31" s="2077"/>
      <c r="O31" s="2077"/>
      <c r="P31" s="2077"/>
      <c r="Q31" s="2077"/>
      <c r="R31" s="2077"/>
      <c r="S31" s="2077"/>
      <c r="T31" s="2077"/>
      <c r="U31" s="2077"/>
      <c r="V31" s="2077"/>
      <c r="W31" s="2077"/>
      <c r="X31" s="2077"/>
      <c r="Y31" s="2077"/>
      <c r="Z31" s="2077"/>
      <c r="AA31" s="2077"/>
      <c r="AB31" s="2077"/>
      <c r="AC31" s="2077"/>
      <c r="AD31" s="2078"/>
      <c r="AG31" s="2271"/>
      <c r="AH31" s="2272"/>
      <c r="AI31" s="2272"/>
      <c r="AJ31" s="2272"/>
      <c r="AK31" s="2272"/>
      <c r="AL31" s="2272"/>
      <c r="AM31" s="2272"/>
      <c r="AN31" s="2272"/>
      <c r="AO31" s="2272"/>
      <c r="AP31" s="2273"/>
      <c r="AQ31" s="2283"/>
      <c r="AR31" s="2284"/>
      <c r="AS31" s="2284"/>
      <c r="AT31" s="2284"/>
      <c r="AU31" s="2284"/>
      <c r="AV31" s="2284"/>
      <c r="AW31" s="2284"/>
      <c r="AX31" s="2284"/>
      <c r="AY31" s="2284"/>
      <c r="AZ31" s="2284"/>
      <c r="BA31" s="2284"/>
      <c r="BB31" s="2284"/>
      <c r="BC31" s="2284"/>
      <c r="BD31" s="2284"/>
      <c r="BE31" s="2284"/>
      <c r="BF31" s="2284"/>
      <c r="BG31" s="2285"/>
      <c r="BH31" s="2167"/>
      <c r="BI31" s="2167"/>
      <c r="BJ31" s="2167"/>
      <c r="BK31" s="2167"/>
      <c r="BL31" s="2167"/>
      <c r="BM31" s="2167"/>
      <c r="BN31" s="2167"/>
      <c r="BO31" s="2168"/>
      <c r="BP31" s="2058"/>
      <c r="BQ31" s="2059"/>
      <c r="BR31" s="2059"/>
      <c r="BS31" s="2059"/>
      <c r="BT31" s="2059"/>
      <c r="BU31" s="2059"/>
      <c r="BV31" s="2059"/>
      <c r="BW31" s="2059"/>
      <c r="BX31" s="1993"/>
      <c r="BY31" s="2059"/>
      <c r="BZ31" s="2059"/>
      <c r="CA31" s="2059"/>
      <c r="CB31" s="2059"/>
      <c r="CC31" s="2059"/>
      <c r="CD31" s="2059"/>
      <c r="CE31" s="2059"/>
      <c r="CF31" s="1863"/>
    </row>
    <row r="32" spans="1:84" ht="5.25" customHeight="1">
      <c r="A32" s="322"/>
      <c r="B32" s="322"/>
      <c r="C32" s="322"/>
      <c r="D32" s="322"/>
      <c r="E32" s="2069"/>
      <c r="F32" s="2070"/>
      <c r="G32" s="2075"/>
      <c r="H32" s="2076"/>
      <c r="I32" s="2076"/>
      <c r="J32" s="2076"/>
      <c r="K32" s="2076"/>
      <c r="L32" s="2079"/>
      <c r="M32" s="2079"/>
      <c r="N32" s="2079"/>
      <c r="O32" s="2079"/>
      <c r="P32" s="2079"/>
      <c r="Q32" s="2079"/>
      <c r="R32" s="2079"/>
      <c r="S32" s="2079"/>
      <c r="T32" s="2079"/>
      <c r="U32" s="2079"/>
      <c r="V32" s="2079"/>
      <c r="W32" s="2079"/>
      <c r="X32" s="2079"/>
      <c r="Y32" s="2079"/>
      <c r="Z32" s="2079"/>
      <c r="AA32" s="2079"/>
      <c r="AB32" s="2079"/>
      <c r="AC32" s="2079"/>
      <c r="AD32" s="2080"/>
      <c r="AG32" s="2265" t="str">
        <f>収入!$A$15&amp;""</f>
        <v/>
      </c>
      <c r="AH32" s="2266"/>
      <c r="AI32" s="2266"/>
      <c r="AJ32" s="2266"/>
      <c r="AK32" s="2266"/>
      <c r="AL32" s="2266"/>
      <c r="AM32" s="2266"/>
      <c r="AN32" s="2266"/>
      <c r="AO32" s="2266"/>
      <c r="AP32" s="2267"/>
      <c r="AQ32" s="2277" t="str">
        <f>収入!$E$15&amp;""</f>
        <v/>
      </c>
      <c r="AR32" s="2278"/>
      <c r="AS32" s="2278"/>
      <c r="AT32" s="2278"/>
      <c r="AU32" s="2278"/>
      <c r="AV32" s="2278"/>
      <c r="AW32" s="2278"/>
      <c r="AX32" s="2278"/>
      <c r="AY32" s="2278"/>
      <c r="AZ32" s="2278"/>
      <c r="BA32" s="2278"/>
      <c r="BB32" s="2278"/>
      <c r="BC32" s="2278"/>
      <c r="BD32" s="2278"/>
      <c r="BE32" s="2278"/>
      <c r="BF32" s="2278"/>
      <c r="BG32" s="2279"/>
      <c r="BH32" s="2163" t="str">
        <f>IFERROR(収入!$AU$15,"")</f>
        <v/>
      </c>
      <c r="BI32" s="2163"/>
      <c r="BJ32" s="2163"/>
      <c r="BK32" s="2163"/>
      <c r="BL32" s="2163"/>
      <c r="BM32" s="2163"/>
      <c r="BN32" s="2163"/>
      <c r="BO32" s="2164"/>
      <c r="BP32" s="2064">
        <f>収入!$Q$15</f>
        <v>0</v>
      </c>
      <c r="BQ32" s="2065"/>
      <c r="BR32" s="2065"/>
      <c r="BS32" s="2065"/>
      <c r="BT32" s="2065"/>
      <c r="BU32" s="2065"/>
      <c r="BV32" s="2065"/>
      <c r="BW32" s="2065"/>
      <c r="BX32" s="1988"/>
      <c r="BY32" s="2066">
        <f>収入!$W$15</f>
        <v>0</v>
      </c>
      <c r="BZ32" s="2065"/>
      <c r="CA32" s="2065"/>
      <c r="CB32" s="2065"/>
      <c r="CC32" s="2065"/>
      <c r="CD32" s="2065"/>
      <c r="CE32" s="2065"/>
      <c r="CF32" s="1864"/>
    </row>
    <row r="33" spans="1:84" ht="5.25" customHeight="1">
      <c r="A33" s="322"/>
      <c r="B33" s="322"/>
      <c r="C33" s="322"/>
      <c r="D33" s="322"/>
      <c r="E33" s="2069"/>
      <c r="F33" s="2070"/>
      <c r="G33" s="2075"/>
      <c r="H33" s="2076"/>
      <c r="I33" s="2076"/>
      <c r="J33" s="2076"/>
      <c r="K33" s="2076"/>
      <c r="L33" s="2081"/>
      <c r="M33" s="2081"/>
      <c r="N33" s="2081"/>
      <c r="O33" s="2081"/>
      <c r="P33" s="2081"/>
      <c r="Q33" s="2081"/>
      <c r="R33" s="2081"/>
      <c r="S33" s="2081"/>
      <c r="T33" s="2081"/>
      <c r="U33" s="2081"/>
      <c r="V33" s="2081"/>
      <c r="W33" s="2081"/>
      <c r="X33" s="2081"/>
      <c r="Y33" s="2081"/>
      <c r="Z33" s="2081"/>
      <c r="AA33" s="2081"/>
      <c r="AB33" s="2081"/>
      <c r="AC33" s="2081"/>
      <c r="AD33" s="2082"/>
      <c r="AG33" s="2268"/>
      <c r="AH33" s="2269"/>
      <c r="AI33" s="2269"/>
      <c r="AJ33" s="2269"/>
      <c r="AK33" s="2269"/>
      <c r="AL33" s="2269"/>
      <c r="AM33" s="2269"/>
      <c r="AN33" s="2269"/>
      <c r="AO33" s="2269"/>
      <c r="AP33" s="2270"/>
      <c r="AQ33" s="2280"/>
      <c r="AR33" s="2281"/>
      <c r="AS33" s="2281"/>
      <c r="AT33" s="2281"/>
      <c r="AU33" s="2281"/>
      <c r="AV33" s="2281"/>
      <c r="AW33" s="2281"/>
      <c r="AX33" s="2281"/>
      <c r="AY33" s="2281"/>
      <c r="AZ33" s="2281"/>
      <c r="BA33" s="2281"/>
      <c r="BB33" s="2281"/>
      <c r="BC33" s="2281"/>
      <c r="BD33" s="2281"/>
      <c r="BE33" s="2281"/>
      <c r="BF33" s="2281"/>
      <c r="BG33" s="2282"/>
      <c r="BH33" s="2165"/>
      <c r="BI33" s="2165"/>
      <c r="BJ33" s="2165"/>
      <c r="BK33" s="2165"/>
      <c r="BL33" s="2165"/>
      <c r="BM33" s="2165"/>
      <c r="BN33" s="2165"/>
      <c r="BO33" s="2166"/>
      <c r="BP33" s="2056"/>
      <c r="BQ33" s="2057"/>
      <c r="BR33" s="2057"/>
      <c r="BS33" s="2057"/>
      <c r="BT33" s="2057"/>
      <c r="BU33" s="2057"/>
      <c r="BV33" s="2057"/>
      <c r="BW33" s="2057"/>
      <c r="BX33" s="1989"/>
      <c r="BY33" s="2057"/>
      <c r="BZ33" s="2057"/>
      <c r="CA33" s="2057"/>
      <c r="CB33" s="2057"/>
      <c r="CC33" s="2057"/>
      <c r="CD33" s="2057"/>
      <c r="CE33" s="2057"/>
      <c r="CF33" s="1865"/>
    </row>
    <row r="34" spans="1:84" ht="5.25" customHeight="1">
      <c r="A34" s="322"/>
      <c r="B34" s="322"/>
      <c r="C34" s="322"/>
      <c r="D34" s="322"/>
      <c r="E34" s="2069"/>
      <c r="F34" s="2070"/>
      <c r="G34" s="2083" t="s">
        <v>573</v>
      </c>
      <c r="H34" s="2083"/>
      <c r="I34" s="2083"/>
      <c r="J34" s="2083"/>
      <c r="K34" s="2084"/>
      <c r="L34" s="2087" t="str">
        <f>収入!$K$24&amp;""</f>
        <v/>
      </c>
      <c r="M34" s="2088"/>
      <c r="N34" s="2088"/>
      <c r="O34" s="2088"/>
      <c r="P34" s="2088"/>
      <c r="Q34" s="2088"/>
      <c r="R34" s="2088"/>
      <c r="S34" s="2088"/>
      <c r="T34" s="2088"/>
      <c r="U34" s="2088"/>
      <c r="V34" s="2088"/>
      <c r="W34" s="2088"/>
      <c r="X34" s="2088"/>
      <c r="Y34" s="2088"/>
      <c r="Z34" s="2088"/>
      <c r="AA34" s="2088"/>
      <c r="AB34" s="2088"/>
      <c r="AC34" s="2088"/>
      <c r="AD34" s="2089"/>
      <c r="AG34" s="2271"/>
      <c r="AH34" s="2272"/>
      <c r="AI34" s="2272"/>
      <c r="AJ34" s="2272"/>
      <c r="AK34" s="2272"/>
      <c r="AL34" s="2272"/>
      <c r="AM34" s="2272"/>
      <c r="AN34" s="2272"/>
      <c r="AO34" s="2272"/>
      <c r="AP34" s="2273"/>
      <c r="AQ34" s="2283"/>
      <c r="AR34" s="2284"/>
      <c r="AS34" s="2284"/>
      <c r="AT34" s="2284"/>
      <c r="AU34" s="2284"/>
      <c r="AV34" s="2284"/>
      <c r="AW34" s="2284"/>
      <c r="AX34" s="2284"/>
      <c r="AY34" s="2284"/>
      <c r="AZ34" s="2284"/>
      <c r="BA34" s="2284"/>
      <c r="BB34" s="2284"/>
      <c r="BC34" s="2284"/>
      <c r="BD34" s="2284"/>
      <c r="BE34" s="2284"/>
      <c r="BF34" s="2284"/>
      <c r="BG34" s="2285"/>
      <c r="BH34" s="2167"/>
      <c r="BI34" s="2167"/>
      <c r="BJ34" s="2167"/>
      <c r="BK34" s="2167"/>
      <c r="BL34" s="2167"/>
      <c r="BM34" s="2167"/>
      <c r="BN34" s="2167"/>
      <c r="BO34" s="2168"/>
      <c r="BP34" s="2058"/>
      <c r="BQ34" s="2059"/>
      <c r="BR34" s="2059"/>
      <c r="BS34" s="2059"/>
      <c r="BT34" s="2059"/>
      <c r="BU34" s="2059"/>
      <c r="BV34" s="2059"/>
      <c r="BW34" s="2059"/>
      <c r="BX34" s="1990"/>
      <c r="BY34" s="2059"/>
      <c r="BZ34" s="2059"/>
      <c r="CA34" s="2059"/>
      <c r="CB34" s="2059"/>
      <c r="CC34" s="2059"/>
      <c r="CD34" s="2059"/>
      <c r="CE34" s="2059"/>
      <c r="CF34" s="1866"/>
    </row>
    <row r="35" spans="1:84" ht="5.25" customHeight="1">
      <c r="A35" s="322"/>
      <c r="B35" s="322"/>
      <c r="C35" s="322"/>
      <c r="D35" s="322"/>
      <c r="E35" s="2069"/>
      <c r="F35" s="2070"/>
      <c r="G35" s="2083"/>
      <c r="H35" s="2083"/>
      <c r="I35" s="2083"/>
      <c r="J35" s="2083"/>
      <c r="K35" s="2084"/>
      <c r="L35" s="2090"/>
      <c r="M35" s="2091"/>
      <c r="N35" s="2091"/>
      <c r="O35" s="2091"/>
      <c r="P35" s="2091"/>
      <c r="Q35" s="2091"/>
      <c r="R35" s="2091"/>
      <c r="S35" s="2091"/>
      <c r="T35" s="2091"/>
      <c r="U35" s="2091"/>
      <c r="V35" s="2091"/>
      <c r="W35" s="2091"/>
      <c r="X35" s="2091"/>
      <c r="Y35" s="2091"/>
      <c r="Z35" s="2091"/>
      <c r="AA35" s="2091"/>
      <c r="AB35" s="2091"/>
      <c r="AC35" s="2091"/>
      <c r="AD35" s="2092"/>
      <c r="AE35" s="325"/>
      <c r="AF35" s="325"/>
      <c r="AG35" s="2265" t="str">
        <f>収入!$A$16&amp;""</f>
        <v/>
      </c>
      <c r="AH35" s="2266"/>
      <c r="AI35" s="2266"/>
      <c r="AJ35" s="2266"/>
      <c r="AK35" s="2266"/>
      <c r="AL35" s="2266"/>
      <c r="AM35" s="2266"/>
      <c r="AN35" s="2266"/>
      <c r="AO35" s="2266"/>
      <c r="AP35" s="2267"/>
      <c r="AQ35" s="2277" t="str">
        <f>収入!$E$16&amp;""</f>
        <v/>
      </c>
      <c r="AR35" s="2278"/>
      <c r="AS35" s="2278"/>
      <c r="AT35" s="2278"/>
      <c r="AU35" s="2278"/>
      <c r="AV35" s="2278"/>
      <c r="AW35" s="2278"/>
      <c r="AX35" s="2278"/>
      <c r="AY35" s="2278"/>
      <c r="AZ35" s="2278"/>
      <c r="BA35" s="2278"/>
      <c r="BB35" s="2278"/>
      <c r="BC35" s="2278"/>
      <c r="BD35" s="2278"/>
      <c r="BE35" s="2278"/>
      <c r="BF35" s="2278"/>
      <c r="BG35" s="2279"/>
      <c r="BH35" s="2163" t="str">
        <f>IFERROR(収入!$AU$16,"")</f>
        <v/>
      </c>
      <c r="BI35" s="2163"/>
      <c r="BJ35" s="2163"/>
      <c r="BK35" s="2163"/>
      <c r="BL35" s="2163"/>
      <c r="BM35" s="2163"/>
      <c r="BN35" s="2163"/>
      <c r="BO35" s="2164"/>
      <c r="BP35" s="2064">
        <f>収入!$Q$16</f>
        <v>0</v>
      </c>
      <c r="BQ35" s="2065"/>
      <c r="BR35" s="2065"/>
      <c r="BS35" s="2065"/>
      <c r="BT35" s="2065"/>
      <c r="BU35" s="2065"/>
      <c r="BV35" s="2065"/>
      <c r="BW35" s="2065"/>
      <c r="BX35" s="1988"/>
      <c r="BY35" s="2066">
        <f>収入!$W$16</f>
        <v>0</v>
      </c>
      <c r="BZ35" s="2065"/>
      <c r="CA35" s="2065"/>
      <c r="CB35" s="2065"/>
      <c r="CC35" s="2065"/>
      <c r="CD35" s="2065"/>
      <c r="CE35" s="2065"/>
      <c r="CF35" s="1864"/>
    </row>
    <row r="36" spans="1:84" ht="5.25" customHeight="1">
      <c r="A36" s="322"/>
      <c r="B36" s="322"/>
      <c r="C36" s="322"/>
      <c r="D36" s="322"/>
      <c r="E36" s="2069"/>
      <c r="F36" s="2070"/>
      <c r="G36" s="2083"/>
      <c r="H36" s="2083"/>
      <c r="I36" s="2083"/>
      <c r="J36" s="2083"/>
      <c r="K36" s="2084"/>
      <c r="L36" s="2090"/>
      <c r="M36" s="2091"/>
      <c r="N36" s="2091"/>
      <c r="O36" s="2091"/>
      <c r="P36" s="2091"/>
      <c r="Q36" s="2091"/>
      <c r="R36" s="2091"/>
      <c r="S36" s="2091"/>
      <c r="T36" s="2091"/>
      <c r="U36" s="2091"/>
      <c r="V36" s="2091"/>
      <c r="W36" s="2091"/>
      <c r="X36" s="2091"/>
      <c r="Y36" s="2091"/>
      <c r="Z36" s="2091"/>
      <c r="AA36" s="2091"/>
      <c r="AB36" s="2091"/>
      <c r="AC36" s="2091"/>
      <c r="AD36" s="2092"/>
      <c r="AG36" s="2268"/>
      <c r="AH36" s="2269"/>
      <c r="AI36" s="2269"/>
      <c r="AJ36" s="2269"/>
      <c r="AK36" s="2269"/>
      <c r="AL36" s="2269"/>
      <c r="AM36" s="2269"/>
      <c r="AN36" s="2269"/>
      <c r="AO36" s="2269"/>
      <c r="AP36" s="2270"/>
      <c r="AQ36" s="2280"/>
      <c r="AR36" s="2281"/>
      <c r="AS36" s="2281"/>
      <c r="AT36" s="2281"/>
      <c r="AU36" s="2281"/>
      <c r="AV36" s="2281"/>
      <c r="AW36" s="2281"/>
      <c r="AX36" s="2281"/>
      <c r="AY36" s="2281"/>
      <c r="AZ36" s="2281"/>
      <c r="BA36" s="2281"/>
      <c r="BB36" s="2281"/>
      <c r="BC36" s="2281"/>
      <c r="BD36" s="2281"/>
      <c r="BE36" s="2281"/>
      <c r="BF36" s="2281"/>
      <c r="BG36" s="2282"/>
      <c r="BH36" s="2165"/>
      <c r="BI36" s="2165"/>
      <c r="BJ36" s="2165"/>
      <c r="BK36" s="2165"/>
      <c r="BL36" s="2165"/>
      <c r="BM36" s="2165"/>
      <c r="BN36" s="2165"/>
      <c r="BO36" s="2166"/>
      <c r="BP36" s="2056"/>
      <c r="BQ36" s="2057"/>
      <c r="BR36" s="2057"/>
      <c r="BS36" s="2057"/>
      <c r="BT36" s="2057"/>
      <c r="BU36" s="2057"/>
      <c r="BV36" s="2057"/>
      <c r="BW36" s="2057"/>
      <c r="BX36" s="1989"/>
      <c r="BY36" s="2057"/>
      <c r="BZ36" s="2057"/>
      <c r="CA36" s="2057"/>
      <c r="CB36" s="2057"/>
      <c r="CC36" s="2057"/>
      <c r="CD36" s="2057"/>
      <c r="CE36" s="2057"/>
      <c r="CF36" s="1865"/>
    </row>
    <row r="37" spans="1:84" ht="5.25" customHeight="1">
      <c r="A37" s="322"/>
      <c r="B37" s="322"/>
      <c r="C37" s="322"/>
      <c r="D37" s="322"/>
      <c r="E37" s="2069"/>
      <c r="F37" s="2070"/>
      <c r="G37" s="2083"/>
      <c r="H37" s="2083"/>
      <c r="I37" s="2083"/>
      <c r="J37" s="2083"/>
      <c r="K37" s="2084"/>
      <c r="L37" s="2090"/>
      <c r="M37" s="2091"/>
      <c r="N37" s="2091"/>
      <c r="O37" s="2091"/>
      <c r="P37" s="2091"/>
      <c r="Q37" s="2091"/>
      <c r="R37" s="2091"/>
      <c r="S37" s="2091"/>
      <c r="T37" s="2091"/>
      <c r="U37" s="2091"/>
      <c r="V37" s="2091"/>
      <c r="W37" s="2091"/>
      <c r="X37" s="2091"/>
      <c r="Y37" s="2091"/>
      <c r="Z37" s="2091"/>
      <c r="AA37" s="2091"/>
      <c r="AB37" s="2091"/>
      <c r="AC37" s="2091"/>
      <c r="AD37" s="2092"/>
      <c r="AG37" s="2271"/>
      <c r="AH37" s="2272"/>
      <c r="AI37" s="2272"/>
      <c r="AJ37" s="2272"/>
      <c r="AK37" s="2272"/>
      <c r="AL37" s="2272"/>
      <c r="AM37" s="2272"/>
      <c r="AN37" s="2272"/>
      <c r="AO37" s="2272"/>
      <c r="AP37" s="2273"/>
      <c r="AQ37" s="2283"/>
      <c r="AR37" s="2284"/>
      <c r="AS37" s="2284"/>
      <c r="AT37" s="2284"/>
      <c r="AU37" s="2284"/>
      <c r="AV37" s="2284"/>
      <c r="AW37" s="2284"/>
      <c r="AX37" s="2284"/>
      <c r="AY37" s="2284"/>
      <c r="AZ37" s="2284"/>
      <c r="BA37" s="2284"/>
      <c r="BB37" s="2284"/>
      <c r="BC37" s="2284"/>
      <c r="BD37" s="2284"/>
      <c r="BE37" s="2284"/>
      <c r="BF37" s="2284"/>
      <c r="BG37" s="2285"/>
      <c r="BH37" s="2167"/>
      <c r="BI37" s="2167"/>
      <c r="BJ37" s="2167"/>
      <c r="BK37" s="2167"/>
      <c r="BL37" s="2167"/>
      <c r="BM37" s="2167"/>
      <c r="BN37" s="2167"/>
      <c r="BO37" s="2168"/>
      <c r="BP37" s="2058"/>
      <c r="BQ37" s="2059"/>
      <c r="BR37" s="2059"/>
      <c r="BS37" s="2059"/>
      <c r="BT37" s="2059"/>
      <c r="BU37" s="2059"/>
      <c r="BV37" s="2059"/>
      <c r="BW37" s="2059"/>
      <c r="BX37" s="1990"/>
      <c r="BY37" s="2059"/>
      <c r="BZ37" s="2059"/>
      <c r="CA37" s="2059"/>
      <c r="CB37" s="2059"/>
      <c r="CC37" s="2059"/>
      <c r="CD37" s="2059"/>
      <c r="CE37" s="2059"/>
      <c r="CF37" s="1866"/>
    </row>
    <row r="38" spans="1:84" ht="5.25" customHeight="1">
      <c r="A38" s="322"/>
      <c r="B38" s="322"/>
      <c r="C38" s="322"/>
      <c r="D38" s="322"/>
      <c r="E38" s="2069"/>
      <c r="F38" s="2070"/>
      <c r="G38" s="2085"/>
      <c r="H38" s="2085"/>
      <c r="I38" s="2085"/>
      <c r="J38" s="2085"/>
      <c r="K38" s="2086"/>
      <c r="L38" s="2093"/>
      <c r="M38" s="2094"/>
      <c r="N38" s="2094"/>
      <c r="O38" s="2094"/>
      <c r="P38" s="2094"/>
      <c r="Q38" s="2094"/>
      <c r="R38" s="2094"/>
      <c r="S38" s="2094"/>
      <c r="T38" s="2094"/>
      <c r="U38" s="2094"/>
      <c r="V38" s="2094"/>
      <c r="W38" s="2094"/>
      <c r="X38" s="2094"/>
      <c r="Y38" s="2094"/>
      <c r="Z38" s="2094"/>
      <c r="AA38" s="2094"/>
      <c r="AB38" s="2094"/>
      <c r="AC38" s="2094"/>
      <c r="AD38" s="2095"/>
      <c r="AG38" s="2265" t="str">
        <f>収入!$A$17&amp;""</f>
        <v/>
      </c>
      <c r="AH38" s="2266"/>
      <c r="AI38" s="2266"/>
      <c r="AJ38" s="2266"/>
      <c r="AK38" s="2266"/>
      <c r="AL38" s="2266"/>
      <c r="AM38" s="2266"/>
      <c r="AN38" s="2266"/>
      <c r="AO38" s="2266"/>
      <c r="AP38" s="2267"/>
      <c r="AQ38" s="2286" t="str">
        <f>収入!$E$17&amp;""</f>
        <v/>
      </c>
      <c r="AR38" s="2266"/>
      <c r="AS38" s="2266"/>
      <c r="AT38" s="2266"/>
      <c r="AU38" s="2266"/>
      <c r="AV38" s="2266"/>
      <c r="AW38" s="2266"/>
      <c r="AX38" s="2266"/>
      <c r="AY38" s="2266"/>
      <c r="AZ38" s="2266"/>
      <c r="BA38" s="2266"/>
      <c r="BB38" s="2266"/>
      <c r="BC38" s="2266"/>
      <c r="BD38" s="2266"/>
      <c r="BE38" s="2266"/>
      <c r="BF38" s="2266"/>
      <c r="BG38" s="2267"/>
      <c r="BH38" s="2163" t="str">
        <f>IFERROR(収入!$AU$17,"")</f>
        <v/>
      </c>
      <c r="BI38" s="2163"/>
      <c r="BJ38" s="2163"/>
      <c r="BK38" s="2163"/>
      <c r="BL38" s="2163"/>
      <c r="BM38" s="2163"/>
      <c r="BN38" s="2163"/>
      <c r="BO38" s="2164"/>
      <c r="BP38" s="2064">
        <f>収入!$Q$17</f>
        <v>0</v>
      </c>
      <c r="BQ38" s="2065"/>
      <c r="BR38" s="2065"/>
      <c r="BS38" s="2065"/>
      <c r="BT38" s="2065"/>
      <c r="BU38" s="2065"/>
      <c r="BV38" s="2065"/>
      <c r="BW38" s="2065"/>
      <c r="BX38" s="1988"/>
      <c r="BY38" s="2066">
        <f>収入!$W$17</f>
        <v>0</v>
      </c>
      <c r="BZ38" s="2065"/>
      <c r="CA38" s="2065"/>
      <c r="CB38" s="2065"/>
      <c r="CC38" s="2065"/>
      <c r="CD38" s="2065"/>
      <c r="CE38" s="2065"/>
      <c r="CF38" s="1864"/>
    </row>
    <row r="39" spans="1:84" ht="5.25" customHeight="1">
      <c r="A39" s="322"/>
      <c r="B39" s="322"/>
      <c r="C39" s="322"/>
      <c r="D39" s="322"/>
      <c r="E39" s="2069"/>
      <c r="F39" s="2070"/>
      <c r="G39" s="2096" t="s">
        <v>574</v>
      </c>
      <c r="H39" s="2097"/>
      <c r="I39" s="2097"/>
      <c r="J39" s="2097"/>
      <c r="K39" s="2098"/>
      <c r="L39" s="2064">
        <f>収入!$AC$24</f>
        <v>0</v>
      </c>
      <c r="M39" s="2065"/>
      <c r="N39" s="2065"/>
      <c r="O39" s="2065"/>
      <c r="P39" s="2065"/>
      <c r="Q39" s="2065"/>
      <c r="R39" s="2065"/>
      <c r="S39" s="2065"/>
      <c r="T39" s="2065"/>
      <c r="U39" s="2065"/>
      <c r="V39" s="2065"/>
      <c r="W39" s="2065"/>
      <c r="X39" s="2065"/>
      <c r="Y39" s="2065"/>
      <c r="Z39" s="2065"/>
      <c r="AA39" s="2065"/>
      <c r="AB39" s="2065"/>
      <c r="AC39" s="2107" t="s">
        <v>575</v>
      </c>
      <c r="AD39" s="2108"/>
      <c r="AG39" s="2268"/>
      <c r="AH39" s="2269"/>
      <c r="AI39" s="2269"/>
      <c r="AJ39" s="2269"/>
      <c r="AK39" s="2269"/>
      <c r="AL39" s="2269"/>
      <c r="AM39" s="2269"/>
      <c r="AN39" s="2269"/>
      <c r="AO39" s="2269"/>
      <c r="AP39" s="2270"/>
      <c r="AQ39" s="2287"/>
      <c r="AR39" s="2269"/>
      <c r="AS39" s="2269"/>
      <c r="AT39" s="2269"/>
      <c r="AU39" s="2269"/>
      <c r="AV39" s="2269"/>
      <c r="AW39" s="2269"/>
      <c r="AX39" s="2269"/>
      <c r="AY39" s="2269"/>
      <c r="AZ39" s="2269"/>
      <c r="BA39" s="2269"/>
      <c r="BB39" s="2269"/>
      <c r="BC39" s="2269"/>
      <c r="BD39" s="2269"/>
      <c r="BE39" s="2269"/>
      <c r="BF39" s="2269"/>
      <c r="BG39" s="2270"/>
      <c r="BH39" s="2165"/>
      <c r="BI39" s="2165"/>
      <c r="BJ39" s="2165"/>
      <c r="BK39" s="2165"/>
      <c r="BL39" s="2165"/>
      <c r="BM39" s="2165"/>
      <c r="BN39" s="2165"/>
      <c r="BO39" s="2166"/>
      <c r="BP39" s="2056"/>
      <c r="BQ39" s="2057"/>
      <c r="BR39" s="2057"/>
      <c r="BS39" s="2057"/>
      <c r="BT39" s="2057"/>
      <c r="BU39" s="2057"/>
      <c r="BV39" s="2057"/>
      <c r="BW39" s="2057"/>
      <c r="BX39" s="1989"/>
      <c r="BY39" s="2057"/>
      <c r="BZ39" s="2057"/>
      <c r="CA39" s="2057"/>
      <c r="CB39" s="2057"/>
      <c r="CC39" s="2057"/>
      <c r="CD39" s="2057"/>
      <c r="CE39" s="2057"/>
      <c r="CF39" s="1865"/>
    </row>
    <row r="40" spans="1:84" ht="5.25" customHeight="1" thickBot="1">
      <c r="A40" s="322"/>
      <c r="B40" s="322"/>
      <c r="C40" s="322"/>
      <c r="D40" s="322"/>
      <c r="E40" s="2069"/>
      <c r="F40" s="2070"/>
      <c r="G40" s="2099"/>
      <c r="H40" s="1899"/>
      <c r="I40" s="1899"/>
      <c r="J40" s="1899"/>
      <c r="K40" s="1900"/>
      <c r="L40" s="2056"/>
      <c r="M40" s="2057"/>
      <c r="N40" s="2057"/>
      <c r="O40" s="2057"/>
      <c r="P40" s="2057"/>
      <c r="Q40" s="2057"/>
      <c r="R40" s="2057"/>
      <c r="S40" s="2057"/>
      <c r="T40" s="2057"/>
      <c r="U40" s="2057"/>
      <c r="V40" s="2057"/>
      <c r="W40" s="2057"/>
      <c r="X40" s="2057"/>
      <c r="Y40" s="2057"/>
      <c r="Z40" s="2057"/>
      <c r="AA40" s="2057"/>
      <c r="AB40" s="2057"/>
      <c r="AC40" s="2109"/>
      <c r="AD40" s="2110"/>
      <c r="AG40" s="2274"/>
      <c r="AH40" s="2275"/>
      <c r="AI40" s="2275"/>
      <c r="AJ40" s="2275"/>
      <c r="AK40" s="2275"/>
      <c r="AL40" s="2275"/>
      <c r="AM40" s="2275"/>
      <c r="AN40" s="2275"/>
      <c r="AO40" s="2275"/>
      <c r="AP40" s="2276"/>
      <c r="AQ40" s="2288"/>
      <c r="AR40" s="2275"/>
      <c r="AS40" s="2275"/>
      <c r="AT40" s="2275"/>
      <c r="AU40" s="2275"/>
      <c r="AV40" s="2275"/>
      <c r="AW40" s="2275"/>
      <c r="AX40" s="2275"/>
      <c r="AY40" s="2275"/>
      <c r="AZ40" s="2275"/>
      <c r="BA40" s="2275"/>
      <c r="BB40" s="2275"/>
      <c r="BC40" s="2275"/>
      <c r="BD40" s="2275"/>
      <c r="BE40" s="2275"/>
      <c r="BF40" s="2275"/>
      <c r="BG40" s="2276"/>
      <c r="BH40" s="2263"/>
      <c r="BI40" s="2263"/>
      <c r="BJ40" s="2263"/>
      <c r="BK40" s="2263"/>
      <c r="BL40" s="2263"/>
      <c r="BM40" s="2263"/>
      <c r="BN40" s="2263"/>
      <c r="BO40" s="2264"/>
      <c r="BP40" s="2103"/>
      <c r="BQ40" s="2104"/>
      <c r="BR40" s="2104"/>
      <c r="BS40" s="2104"/>
      <c r="BT40" s="2104"/>
      <c r="BU40" s="2104"/>
      <c r="BV40" s="2104"/>
      <c r="BW40" s="2104"/>
      <c r="BX40" s="2142"/>
      <c r="BY40" s="2104"/>
      <c r="BZ40" s="2104"/>
      <c r="CA40" s="2104"/>
      <c r="CB40" s="2104"/>
      <c r="CC40" s="2104"/>
      <c r="CD40" s="2104"/>
      <c r="CE40" s="2104"/>
      <c r="CF40" s="2174"/>
    </row>
    <row r="41" spans="1:84" ht="5.25" customHeight="1" thickBot="1">
      <c r="A41" s="322"/>
      <c r="B41" s="322"/>
      <c r="C41" s="322"/>
      <c r="D41" s="322"/>
      <c r="E41" s="2188"/>
      <c r="F41" s="2189"/>
      <c r="G41" s="2190"/>
      <c r="H41" s="2191"/>
      <c r="I41" s="2191"/>
      <c r="J41" s="2191"/>
      <c r="K41" s="2192"/>
      <c r="L41" s="2056"/>
      <c r="M41" s="2057"/>
      <c r="N41" s="2057"/>
      <c r="O41" s="2057"/>
      <c r="P41" s="2057"/>
      <c r="Q41" s="2057"/>
      <c r="R41" s="2057"/>
      <c r="S41" s="2057"/>
      <c r="T41" s="2057"/>
      <c r="U41" s="2057"/>
      <c r="V41" s="2057"/>
      <c r="W41" s="2057"/>
      <c r="X41" s="2057"/>
      <c r="Y41" s="2057"/>
      <c r="Z41" s="2057"/>
      <c r="AA41" s="2057"/>
      <c r="AB41" s="2057"/>
      <c r="AC41" s="2109"/>
      <c r="AD41" s="2110"/>
      <c r="AG41" s="323"/>
      <c r="AH41" s="323"/>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c r="BF41" s="323"/>
      <c r="BG41" s="323"/>
      <c r="BH41" s="323"/>
      <c r="BI41" s="323"/>
      <c r="BJ41" s="323"/>
      <c r="BK41" s="323"/>
      <c r="BL41" s="323"/>
      <c r="BM41" s="323"/>
      <c r="BN41" s="323"/>
      <c r="BO41" s="323"/>
      <c r="BP41" s="323"/>
      <c r="BQ41" s="323"/>
      <c r="BR41" s="323"/>
      <c r="BS41" s="323"/>
      <c r="BT41" s="323"/>
      <c r="BU41" s="323"/>
      <c r="BV41" s="323"/>
      <c r="BW41" s="323"/>
      <c r="BX41" s="326"/>
      <c r="BY41" s="323"/>
      <c r="BZ41" s="323"/>
      <c r="CA41" s="323"/>
      <c r="CB41" s="323"/>
      <c r="CC41" s="323"/>
      <c r="CD41" s="323"/>
      <c r="CE41" s="323"/>
      <c r="CF41" s="326"/>
    </row>
    <row r="42" spans="1:84" ht="5.25" customHeight="1">
      <c r="A42" s="322"/>
      <c r="B42" s="322"/>
      <c r="C42" s="322"/>
      <c r="D42" s="322"/>
      <c r="E42" s="2067" t="s">
        <v>582</v>
      </c>
      <c r="F42" s="2068"/>
      <c r="G42" s="2073" t="s">
        <v>572</v>
      </c>
      <c r="H42" s="2074"/>
      <c r="I42" s="2074"/>
      <c r="J42" s="2074"/>
      <c r="K42" s="2074"/>
      <c r="L42" s="2077" t="str">
        <f>収入!$A$25&amp;""</f>
        <v/>
      </c>
      <c r="M42" s="2077"/>
      <c r="N42" s="2077"/>
      <c r="O42" s="2077"/>
      <c r="P42" s="2077"/>
      <c r="Q42" s="2077"/>
      <c r="R42" s="2077"/>
      <c r="S42" s="2077"/>
      <c r="T42" s="2077"/>
      <c r="U42" s="2077"/>
      <c r="V42" s="2077"/>
      <c r="W42" s="2077"/>
      <c r="X42" s="2077"/>
      <c r="Y42" s="2077"/>
      <c r="Z42" s="2077"/>
      <c r="AA42" s="2077"/>
      <c r="AB42" s="2077"/>
      <c r="AC42" s="2077"/>
      <c r="AD42" s="2078"/>
      <c r="AG42" s="1904" t="s">
        <v>595</v>
      </c>
      <c r="AH42" s="1904"/>
      <c r="AI42" s="1904"/>
      <c r="AJ42" s="1904"/>
      <c r="AK42" s="1904"/>
      <c r="AL42" s="1904"/>
      <c r="AM42" s="1904"/>
      <c r="AN42" s="1904"/>
      <c r="AO42" s="1904"/>
      <c r="AP42" s="1904"/>
      <c r="AQ42" s="1904"/>
      <c r="AR42" s="1904"/>
      <c r="AS42" s="1904"/>
      <c r="AT42" s="1904"/>
      <c r="AU42" s="1904"/>
      <c r="AV42" s="1904"/>
      <c r="AW42" s="1904"/>
      <c r="AX42" s="1904"/>
      <c r="AY42" s="1904"/>
      <c r="AZ42" s="1904"/>
      <c r="BA42" s="1904"/>
      <c r="BB42" s="1904"/>
      <c r="BC42" s="1904"/>
      <c r="BD42" s="1904"/>
      <c r="BE42" s="1904"/>
      <c r="BF42" s="1904"/>
      <c r="BG42" s="1904"/>
      <c r="BH42" s="1904"/>
      <c r="BI42" s="1904"/>
      <c r="BJ42" s="323"/>
      <c r="BK42" s="323"/>
      <c r="BL42" s="323"/>
      <c r="BM42" s="323"/>
      <c r="BN42" s="323"/>
      <c r="BO42" s="323"/>
      <c r="BP42" s="323"/>
      <c r="BQ42" s="323"/>
      <c r="BR42" s="323"/>
      <c r="BS42" s="323"/>
      <c r="BT42" s="323"/>
      <c r="BU42" s="323"/>
      <c r="BV42" s="323"/>
      <c r="BW42" s="323"/>
      <c r="BX42" s="326"/>
      <c r="BY42" s="323"/>
      <c r="BZ42" s="323"/>
      <c r="CA42" s="323"/>
      <c r="CB42" s="323"/>
      <c r="CC42" s="323"/>
      <c r="CD42" s="323"/>
      <c r="CE42" s="323"/>
      <c r="CF42" s="326"/>
    </row>
    <row r="43" spans="1:84" ht="5.25" customHeight="1">
      <c r="A43" s="322"/>
      <c r="B43" s="322"/>
      <c r="C43" s="322"/>
      <c r="D43" s="322"/>
      <c r="E43" s="2069"/>
      <c r="F43" s="2070"/>
      <c r="G43" s="2075"/>
      <c r="H43" s="2076"/>
      <c r="I43" s="2076"/>
      <c r="J43" s="2076"/>
      <c r="K43" s="2076"/>
      <c r="L43" s="2079"/>
      <c r="M43" s="2079"/>
      <c r="N43" s="2079"/>
      <c r="O43" s="2079"/>
      <c r="P43" s="2079"/>
      <c r="Q43" s="2079"/>
      <c r="R43" s="2079"/>
      <c r="S43" s="2079"/>
      <c r="T43" s="2079"/>
      <c r="U43" s="2079"/>
      <c r="V43" s="2079"/>
      <c r="W43" s="2079"/>
      <c r="X43" s="2079"/>
      <c r="Y43" s="2079"/>
      <c r="Z43" s="2079"/>
      <c r="AA43" s="2079"/>
      <c r="AB43" s="2079"/>
      <c r="AC43" s="2079"/>
      <c r="AD43" s="2080"/>
      <c r="AG43" s="1904"/>
      <c r="AH43" s="1904"/>
      <c r="AI43" s="1904"/>
      <c r="AJ43" s="1904"/>
      <c r="AK43" s="1904"/>
      <c r="AL43" s="1904"/>
      <c r="AM43" s="1904"/>
      <c r="AN43" s="1904"/>
      <c r="AO43" s="1904"/>
      <c r="AP43" s="1904"/>
      <c r="AQ43" s="1904"/>
      <c r="AR43" s="1904"/>
      <c r="AS43" s="1904"/>
      <c r="AT43" s="1904"/>
      <c r="AU43" s="1904"/>
      <c r="AV43" s="1904"/>
      <c r="AW43" s="1904"/>
      <c r="AX43" s="1904"/>
      <c r="AY43" s="1904"/>
      <c r="AZ43" s="1904"/>
      <c r="BA43" s="1904"/>
      <c r="BB43" s="1904"/>
      <c r="BC43" s="1904"/>
      <c r="BD43" s="1904"/>
      <c r="BE43" s="1904"/>
      <c r="BF43" s="1904"/>
      <c r="BG43" s="1904"/>
      <c r="BH43" s="1904"/>
      <c r="BI43" s="1904"/>
      <c r="BJ43" s="323"/>
      <c r="BK43" s="323"/>
      <c r="BL43" s="323"/>
      <c r="BM43" s="323"/>
      <c r="BN43" s="323"/>
      <c r="BO43" s="323"/>
      <c r="BP43" s="323"/>
      <c r="BQ43" s="323"/>
      <c r="BR43" s="323"/>
      <c r="BS43" s="323"/>
      <c r="BT43" s="323"/>
      <c r="BU43" s="323"/>
      <c r="BV43" s="323"/>
      <c r="BW43" s="323"/>
      <c r="BX43" s="326"/>
      <c r="BY43" s="323"/>
      <c r="BZ43" s="323"/>
      <c r="CA43" s="323"/>
      <c r="CB43" s="323"/>
      <c r="CC43" s="323"/>
      <c r="CD43" s="323"/>
      <c r="CE43" s="323"/>
      <c r="CF43" s="326"/>
    </row>
    <row r="44" spans="1:84" ht="5.25" customHeight="1" thickBot="1">
      <c r="A44" s="322"/>
      <c r="B44" s="322"/>
      <c r="C44" s="322"/>
      <c r="D44" s="322"/>
      <c r="E44" s="2069"/>
      <c r="F44" s="2070"/>
      <c r="G44" s="2075"/>
      <c r="H44" s="2076"/>
      <c r="I44" s="2076"/>
      <c r="J44" s="2076"/>
      <c r="K44" s="2076"/>
      <c r="L44" s="2081"/>
      <c r="M44" s="2081"/>
      <c r="N44" s="2081"/>
      <c r="O44" s="2081"/>
      <c r="P44" s="2081"/>
      <c r="Q44" s="2081"/>
      <c r="R44" s="2081"/>
      <c r="S44" s="2081"/>
      <c r="T44" s="2081"/>
      <c r="U44" s="2081"/>
      <c r="V44" s="2081"/>
      <c r="W44" s="2081"/>
      <c r="X44" s="2081"/>
      <c r="Y44" s="2081"/>
      <c r="Z44" s="2081"/>
      <c r="AA44" s="2081"/>
      <c r="AB44" s="2081"/>
      <c r="AC44" s="2081"/>
      <c r="AD44" s="2082"/>
      <c r="AG44" s="1904"/>
      <c r="AH44" s="1904"/>
      <c r="AI44" s="1904"/>
      <c r="AJ44" s="1904"/>
      <c r="AK44" s="1904"/>
      <c r="AL44" s="1904"/>
      <c r="AM44" s="1904"/>
      <c r="AN44" s="1904"/>
      <c r="AO44" s="1904"/>
      <c r="AP44" s="1904"/>
      <c r="AQ44" s="1904"/>
      <c r="AR44" s="1904"/>
      <c r="AS44" s="1904"/>
      <c r="AT44" s="1904"/>
      <c r="AU44" s="1904"/>
      <c r="AV44" s="1904"/>
      <c r="AW44" s="1904"/>
      <c r="AX44" s="1904"/>
      <c r="AY44" s="1904"/>
      <c r="AZ44" s="1904"/>
      <c r="BA44" s="1904"/>
      <c r="BB44" s="1904"/>
      <c r="BC44" s="1904"/>
      <c r="BD44" s="1904"/>
      <c r="BE44" s="1904"/>
      <c r="BF44" s="1904"/>
      <c r="BG44" s="1904"/>
      <c r="BH44" s="1904"/>
      <c r="BI44" s="1904"/>
      <c r="BJ44" s="323"/>
      <c r="BK44" s="323"/>
      <c r="BL44" s="323"/>
      <c r="BM44" s="323"/>
      <c r="BN44" s="323"/>
      <c r="BO44" s="323"/>
      <c r="BP44" s="323" t="s">
        <v>61</v>
      </c>
      <c r="BQ44" s="323"/>
      <c r="BR44" s="323"/>
      <c r="BS44" s="323"/>
      <c r="BT44" s="323"/>
      <c r="BU44" s="323"/>
      <c r="BV44" s="323"/>
      <c r="BW44" s="323"/>
      <c r="BX44" s="324"/>
      <c r="BY44" s="323" t="s">
        <v>61</v>
      </c>
      <c r="BZ44" s="323"/>
      <c r="CA44" s="323"/>
      <c r="CB44" s="323"/>
      <c r="CC44" s="323"/>
      <c r="CD44" s="323"/>
      <c r="CE44" s="323"/>
      <c r="CF44" s="324"/>
    </row>
    <row r="45" spans="1:84" ht="5.25" customHeight="1">
      <c r="A45" s="322"/>
      <c r="B45" s="322"/>
      <c r="C45" s="322"/>
      <c r="D45" s="322"/>
      <c r="E45" s="2069"/>
      <c r="F45" s="2070"/>
      <c r="G45" s="2083" t="s">
        <v>573</v>
      </c>
      <c r="H45" s="2083"/>
      <c r="I45" s="2083"/>
      <c r="J45" s="2083"/>
      <c r="K45" s="2084"/>
      <c r="L45" s="2087" t="str">
        <f>収入!$K$25&amp;""</f>
        <v/>
      </c>
      <c r="M45" s="2088"/>
      <c r="N45" s="2088"/>
      <c r="O45" s="2088"/>
      <c r="P45" s="2088"/>
      <c r="Q45" s="2088"/>
      <c r="R45" s="2088"/>
      <c r="S45" s="2088"/>
      <c r="T45" s="2088"/>
      <c r="U45" s="2088"/>
      <c r="V45" s="2088"/>
      <c r="W45" s="2088"/>
      <c r="X45" s="2088"/>
      <c r="Y45" s="2088"/>
      <c r="Z45" s="2088"/>
      <c r="AA45" s="2088"/>
      <c r="AB45" s="2088"/>
      <c r="AC45" s="2088"/>
      <c r="AD45" s="2089"/>
      <c r="AG45" s="2154"/>
      <c r="AH45" s="2155"/>
      <c r="AI45" s="2156"/>
      <c r="AJ45" s="2160" t="s">
        <v>584</v>
      </c>
      <c r="AK45" s="2155"/>
      <c r="AL45" s="2155"/>
      <c r="AM45" s="2155"/>
      <c r="AN45" s="2155"/>
      <c r="AO45" s="2155"/>
      <c r="AP45" s="2155"/>
      <c r="AQ45" s="2155"/>
      <c r="AR45" s="2155"/>
      <c r="AS45" s="2155"/>
      <c r="AT45" s="2156"/>
      <c r="AU45" s="2197" t="s">
        <v>586</v>
      </c>
      <c r="AV45" s="2197"/>
      <c r="AW45" s="2197"/>
      <c r="AX45" s="2197"/>
      <c r="AY45" s="2197"/>
      <c r="AZ45" s="2197"/>
      <c r="BA45" s="2197"/>
      <c r="BB45" s="2197"/>
      <c r="BC45" s="2197"/>
      <c r="BD45" s="2197"/>
      <c r="BE45" s="2197"/>
      <c r="BF45" s="2197"/>
      <c r="BG45" s="2197"/>
      <c r="BH45" s="2197"/>
      <c r="BI45" s="2197"/>
      <c r="BJ45" s="2197"/>
      <c r="BK45" s="2197"/>
      <c r="BL45" s="2197"/>
      <c r="BM45" s="2197"/>
      <c r="BN45" s="2197"/>
      <c r="BO45" s="2197"/>
      <c r="BP45" s="2143" t="s">
        <v>59</v>
      </c>
      <c r="BQ45" s="2143"/>
      <c r="BR45" s="2143"/>
      <c r="BS45" s="2143"/>
      <c r="BT45" s="2143"/>
      <c r="BU45" s="2143"/>
      <c r="BV45" s="2143"/>
      <c r="BW45" s="2143"/>
      <c r="BX45" s="2143"/>
      <c r="BY45" s="2169" t="s">
        <v>60</v>
      </c>
      <c r="BZ45" s="2143"/>
      <c r="CA45" s="2143"/>
      <c r="CB45" s="2143"/>
      <c r="CC45" s="2143"/>
      <c r="CD45" s="2143"/>
      <c r="CE45" s="2143"/>
      <c r="CF45" s="2170"/>
    </row>
    <row r="46" spans="1:84" ht="5.25" customHeight="1">
      <c r="A46" s="322"/>
      <c r="B46" s="322"/>
      <c r="C46" s="322"/>
      <c r="D46" s="322"/>
      <c r="E46" s="2069"/>
      <c r="F46" s="2070"/>
      <c r="G46" s="2083"/>
      <c r="H46" s="2083"/>
      <c r="I46" s="2083"/>
      <c r="J46" s="2083"/>
      <c r="K46" s="2084"/>
      <c r="L46" s="2090"/>
      <c r="M46" s="2091"/>
      <c r="N46" s="2091"/>
      <c r="O46" s="2091"/>
      <c r="P46" s="2091"/>
      <c r="Q46" s="2091"/>
      <c r="R46" s="2091"/>
      <c r="S46" s="2091"/>
      <c r="T46" s="2091"/>
      <c r="U46" s="2091"/>
      <c r="V46" s="2091"/>
      <c r="W46" s="2091"/>
      <c r="X46" s="2091"/>
      <c r="Y46" s="2091"/>
      <c r="Z46" s="2091"/>
      <c r="AA46" s="2091"/>
      <c r="AB46" s="2091"/>
      <c r="AC46" s="2091"/>
      <c r="AD46" s="2092"/>
      <c r="AG46" s="1827"/>
      <c r="AH46" s="1828"/>
      <c r="AI46" s="1829"/>
      <c r="AJ46" s="2161"/>
      <c r="AK46" s="1828"/>
      <c r="AL46" s="1828"/>
      <c r="AM46" s="1828"/>
      <c r="AN46" s="1828"/>
      <c r="AO46" s="1828"/>
      <c r="AP46" s="1828"/>
      <c r="AQ46" s="1828"/>
      <c r="AR46" s="1828"/>
      <c r="AS46" s="1828"/>
      <c r="AT46" s="1829"/>
      <c r="AU46" s="2198"/>
      <c r="AV46" s="2198"/>
      <c r="AW46" s="2198"/>
      <c r="AX46" s="2198"/>
      <c r="AY46" s="2198"/>
      <c r="AZ46" s="2198"/>
      <c r="BA46" s="2198"/>
      <c r="BB46" s="2198"/>
      <c r="BC46" s="2198"/>
      <c r="BD46" s="2198"/>
      <c r="BE46" s="2198"/>
      <c r="BF46" s="2198"/>
      <c r="BG46" s="2198"/>
      <c r="BH46" s="2198"/>
      <c r="BI46" s="2198"/>
      <c r="BJ46" s="2198"/>
      <c r="BK46" s="2198"/>
      <c r="BL46" s="2198"/>
      <c r="BM46" s="2198"/>
      <c r="BN46" s="2198"/>
      <c r="BO46" s="2198"/>
      <c r="BP46" s="1193"/>
      <c r="BQ46" s="1193"/>
      <c r="BR46" s="1193"/>
      <c r="BS46" s="1193"/>
      <c r="BT46" s="1193"/>
      <c r="BU46" s="1193"/>
      <c r="BV46" s="1193"/>
      <c r="BW46" s="1193"/>
      <c r="BX46" s="1193"/>
      <c r="BY46" s="1192"/>
      <c r="BZ46" s="1193"/>
      <c r="CA46" s="1193"/>
      <c r="CB46" s="1193"/>
      <c r="CC46" s="1193"/>
      <c r="CD46" s="1193"/>
      <c r="CE46" s="1193"/>
      <c r="CF46" s="2171"/>
    </row>
    <row r="47" spans="1:84" ht="5.25" customHeight="1">
      <c r="A47" s="322"/>
      <c r="B47" s="322"/>
      <c r="C47" s="322"/>
      <c r="D47" s="322"/>
      <c r="E47" s="2069"/>
      <c r="F47" s="2070"/>
      <c r="G47" s="2083"/>
      <c r="H47" s="2083"/>
      <c r="I47" s="2083"/>
      <c r="J47" s="2083"/>
      <c r="K47" s="2084"/>
      <c r="L47" s="2090"/>
      <c r="M47" s="2091"/>
      <c r="N47" s="2091"/>
      <c r="O47" s="2091"/>
      <c r="P47" s="2091"/>
      <c r="Q47" s="2091"/>
      <c r="R47" s="2091"/>
      <c r="S47" s="2091"/>
      <c r="T47" s="2091"/>
      <c r="U47" s="2091"/>
      <c r="V47" s="2091"/>
      <c r="W47" s="2091"/>
      <c r="X47" s="2091"/>
      <c r="Y47" s="2091"/>
      <c r="Z47" s="2091"/>
      <c r="AA47" s="2091"/>
      <c r="AB47" s="2091"/>
      <c r="AC47" s="2091"/>
      <c r="AD47" s="2092"/>
      <c r="AG47" s="2157"/>
      <c r="AH47" s="2158"/>
      <c r="AI47" s="2159"/>
      <c r="AJ47" s="2162"/>
      <c r="AK47" s="2158"/>
      <c r="AL47" s="2158"/>
      <c r="AM47" s="2158"/>
      <c r="AN47" s="2158"/>
      <c r="AO47" s="2158"/>
      <c r="AP47" s="2158"/>
      <c r="AQ47" s="2158"/>
      <c r="AR47" s="2158"/>
      <c r="AS47" s="2158"/>
      <c r="AT47" s="2159"/>
      <c r="AU47" s="2198"/>
      <c r="AV47" s="2198"/>
      <c r="AW47" s="2198"/>
      <c r="AX47" s="2198"/>
      <c r="AY47" s="2198"/>
      <c r="AZ47" s="2198"/>
      <c r="BA47" s="2198"/>
      <c r="BB47" s="2198"/>
      <c r="BC47" s="2198"/>
      <c r="BD47" s="2198"/>
      <c r="BE47" s="2198"/>
      <c r="BF47" s="2198"/>
      <c r="BG47" s="2198"/>
      <c r="BH47" s="2198"/>
      <c r="BI47" s="2198"/>
      <c r="BJ47" s="2198"/>
      <c r="BK47" s="2198"/>
      <c r="BL47" s="2198"/>
      <c r="BM47" s="2198"/>
      <c r="BN47" s="2198"/>
      <c r="BO47" s="2198"/>
      <c r="BP47" s="1193"/>
      <c r="BQ47" s="1193"/>
      <c r="BR47" s="1193"/>
      <c r="BS47" s="1193"/>
      <c r="BT47" s="1193"/>
      <c r="BU47" s="1193"/>
      <c r="BV47" s="1193"/>
      <c r="BW47" s="1193"/>
      <c r="BX47" s="1193"/>
      <c r="BY47" s="2172"/>
      <c r="BZ47" s="2152"/>
      <c r="CA47" s="2152"/>
      <c r="CB47" s="2152"/>
      <c r="CC47" s="2152"/>
      <c r="CD47" s="2152"/>
      <c r="CE47" s="2152"/>
      <c r="CF47" s="2173"/>
    </row>
    <row r="48" spans="1:84" ht="5.25" customHeight="1">
      <c r="A48" s="322"/>
      <c r="B48" s="322"/>
      <c r="C48" s="322"/>
      <c r="D48" s="322"/>
      <c r="E48" s="2069"/>
      <c r="F48" s="2070"/>
      <c r="G48" s="2083"/>
      <c r="H48" s="2083"/>
      <c r="I48" s="2083"/>
      <c r="J48" s="2083"/>
      <c r="K48" s="2084"/>
      <c r="L48" s="2090"/>
      <c r="M48" s="2091"/>
      <c r="N48" s="2091"/>
      <c r="O48" s="2091"/>
      <c r="P48" s="2091"/>
      <c r="Q48" s="2091"/>
      <c r="R48" s="2091"/>
      <c r="S48" s="2091"/>
      <c r="T48" s="2091"/>
      <c r="U48" s="2091"/>
      <c r="V48" s="2091"/>
      <c r="W48" s="2091"/>
      <c r="X48" s="2091"/>
      <c r="Y48" s="2091"/>
      <c r="Z48" s="2091"/>
      <c r="AA48" s="2091"/>
      <c r="AB48" s="2091"/>
      <c r="AC48" s="2091"/>
      <c r="AD48" s="2092"/>
      <c r="AG48" s="2144" t="s">
        <v>585</v>
      </c>
      <c r="AH48" s="2145"/>
      <c r="AI48" s="2145"/>
      <c r="AJ48" s="2062" t="str">
        <f>収入!$A$45&amp;""</f>
        <v/>
      </c>
      <c r="AK48" s="2062"/>
      <c r="AL48" s="2062"/>
      <c r="AM48" s="2062"/>
      <c r="AN48" s="2062"/>
      <c r="AO48" s="2062"/>
      <c r="AP48" s="2062"/>
      <c r="AQ48" s="2062"/>
      <c r="AR48" s="2062"/>
      <c r="AS48" s="2062"/>
      <c r="AT48" s="2062"/>
      <c r="AU48" s="2063" t="str">
        <f>収入!$E$45&amp;""</f>
        <v/>
      </c>
      <c r="AV48" s="2063"/>
      <c r="AW48" s="2063"/>
      <c r="AX48" s="2063"/>
      <c r="AY48" s="2063"/>
      <c r="AZ48" s="2063"/>
      <c r="BA48" s="2063"/>
      <c r="BB48" s="2063"/>
      <c r="BC48" s="2063"/>
      <c r="BD48" s="2063"/>
      <c r="BE48" s="2063"/>
      <c r="BF48" s="2063"/>
      <c r="BG48" s="2063"/>
      <c r="BH48" s="2063"/>
      <c r="BI48" s="2063"/>
      <c r="BJ48" s="2063"/>
      <c r="BK48" s="2063"/>
      <c r="BL48" s="2063"/>
      <c r="BM48" s="2063"/>
      <c r="BN48" s="2063"/>
      <c r="BO48" s="2063"/>
      <c r="BP48" s="2064">
        <f>収入!$K$45</f>
        <v>0</v>
      </c>
      <c r="BQ48" s="2065"/>
      <c r="BR48" s="2065"/>
      <c r="BS48" s="2065"/>
      <c r="BT48" s="2065"/>
      <c r="BU48" s="2065"/>
      <c r="BV48" s="2065"/>
      <c r="BW48" s="2065"/>
      <c r="BX48" s="1991" t="s">
        <v>232</v>
      </c>
      <c r="BY48" s="2066">
        <f>収入!$Q$45</f>
        <v>0</v>
      </c>
      <c r="BZ48" s="2065"/>
      <c r="CA48" s="2065"/>
      <c r="CB48" s="2065"/>
      <c r="CC48" s="2065"/>
      <c r="CD48" s="2065"/>
      <c r="CE48" s="2065"/>
      <c r="CF48" s="1862" t="s">
        <v>232</v>
      </c>
    </row>
    <row r="49" spans="1:84" ht="5.25" customHeight="1">
      <c r="A49" s="322"/>
      <c r="B49" s="322"/>
      <c r="C49" s="322"/>
      <c r="D49" s="322"/>
      <c r="E49" s="2069"/>
      <c r="F49" s="2070"/>
      <c r="G49" s="2085"/>
      <c r="H49" s="2085"/>
      <c r="I49" s="2085"/>
      <c r="J49" s="2085"/>
      <c r="K49" s="2086"/>
      <c r="L49" s="2093"/>
      <c r="M49" s="2094"/>
      <c r="N49" s="2094"/>
      <c r="O49" s="2094"/>
      <c r="P49" s="2094"/>
      <c r="Q49" s="2094"/>
      <c r="R49" s="2094"/>
      <c r="S49" s="2094"/>
      <c r="T49" s="2094"/>
      <c r="U49" s="2094"/>
      <c r="V49" s="2094"/>
      <c r="W49" s="2094"/>
      <c r="X49" s="2094"/>
      <c r="Y49" s="2094"/>
      <c r="Z49" s="2094"/>
      <c r="AA49" s="2094"/>
      <c r="AB49" s="2094"/>
      <c r="AC49" s="2094"/>
      <c r="AD49" s="2095"/>
      <c r="AG49" s="2144"/>
      <c r="AH49" s="2145"/>
      <c r="AI49" s="2145"/>
      <c r="AJ49" s="2062"/>
      <c r="AK49" s="2062"/>
      <c r="AL49" s="2062"/>
      <c r="AM49" s="2062"/>
      <c r="AN49" s="2062"/>
      <c r="AO49" s="2062"/>
      <c r="AP49" s="2062"/>
      <c r="AQ49" s="2062"/>
      <c r="AR49" s="2062"/>
      <c r="AS49" s="2062"/>
      <c r="AT49" s="2062"/>
      <c r="AU49" s="2063"/>
      <c r="AV49" s="2063"/>
      <c r="AW49" s="2063"/>
      <c r="AX49" s="2063"/>
      <c r="AY49" s="2063"/>
      <c r="AZ49" s="2063"/>
      <c r="BA49" s="2063"/>
      <c r="BB49" s="2063"/>
      <c r="BC49" s="2063"/>
      <c r="BD49" s="2063"/>
      <c r="BE49" s="2063"/>
      <c r="BF49" s="2063"/>
      <c r="BG49" s="2063"/>
      <c r="BH49" s="2063"/>
      <c r="BI49" s="2063"/>
      <c r="BJ49" s="2063"/>
      <c r="BK49" s="2063"/>
      <c r="BL49" s="2063"/>
      <c r="BM49" s="2063"/>
      <c r="BN49" s="2063"/>
      <c r="BO49" s="2063"/>
      <c r="BP49" s="2056"/>
      <c r="BQ49" s="2057"/>
      <c r="BR49" s="2057"/>
      <c r="BS49" s="2057"/>
      <c r="BT49" s="2057"/>
      <c r="BU49" s="2057"/>
      <c r="BV49" s="2057"/>
      <c r="BW49" s="2057"/>
      <c r="BX49" s="1992"/>
      <c r="BY49" s="2057"/>
      <c r="BZ49" s="2057"/>
      <c r="CA49" s="2057"/>
      <c r="CB49" s="2057"/>
      <c r="CC49" s="2057"/>
      <c r="CD49" s="2057"/>
      <c r="CE49" s="2057"/>
      <c r="CF49" s="1834"/>
    </row>
    <row r="50" spans="1:84" ht="5.25" customHeight="1">
      <c r="A50" s="322"/>
      <c r="B50" s="322"/>
      <c r="C50" s="322"/>
      <c r="D50" s="322"/>
      <c r="E50" s="2069"/>
      <c r="F50" s="2070"/>
      <c r="G50" s="2096" t="s">
        <v>574</v>
      </c>
      <c r="H50" s="2097"/>
      <c r="I50" s="2097"/>
      <c r="J50" s="2097"/>
      <c r="K50" s="2098"/>
      <c r="L50" s="2064">
        <f>収入!$AC$25</f>
        <v>0</v>
      </c>
      <c r="M50" s="2065"/>
      <c r="N50" s="2065"/>
      <c r="O50" s="2065"/>
      <c r="P50" s="2065"/>
      <c r="Q50" s="2065"/>
      <c r="R50" s="2065"/>
      <c r="S50" s="2065"/>
      <c r="T50" s="2065"/>
      <c r="U50" s="2065"/>
      <c r="V50" s="2065"/>
      <c r="W50" s="2065"/>
      <c r="X50" s="2065"/>
      <c r="Y50" s="2065"/>
      <c r="Z50" s="2065"/>
      <c r="AA50" s="2065"/>
      <c r="AB50" s="2065"/>
      <c r="AC50" s="2107" t="s">
        <v>575</v>
      </c>
      <c r="AD50" s="2108"/>
      <c r="AG50" s="2144"/>
      <c r="AH50" s="2145"/>
      <c r="AI50" s="2145"/>
      <c r="AJ50" s="2062"/>
      <c r="AK50" s="2062"/>
      <c r="AL50" s="2062"/>
      <c r="AM50" s="2062"/>
      <c r="AN50" s="2062"/>
      <c r="AO50" s="2062"/>
      <c r="AP50" s="2062"/>
      <c r="AQ50" s="2062"/>
      <c r="AR50" s="2062"/>
      <c r="AS50" s="2062"/>
      <c r="AT50" s="2062"/>
      <c r="AU50" s="2063"/>
      <c r="AV50" s="2063"/>
      <c r="AW50" s="2063"/>
      <c r="AX50" s="2063"/>
      <c r="AY50" s="2063"/>
      <c r="AZ50" s="2063"/>
      <c r="BA50" s="2063"/>
      <c r="BB50" s="2063"/>
      <c r="BC50" s="2063"/>
      <c r="BD50" s="2063"/>
      <c r="BE50" s="2063"/>
      <c r="BF50" s="2063"/>
      <c r="BG50" s="2063"/>
      <c r="BH50" s="2063"/>
      <c r="BI50" s="2063"/>
      <c r="BJ50" s="2063"/>
      <c r="BK50" s="2063"/>
      <c r="BL50" s="2063"/>
      <c r="BM50" s="2063"/>
      <c r="BN50" s="2063"/>
      <c r="BO50" s="2063"/>
      <c r="BP50" s="2058"/>
      <c r="BQ50" s="2059"/>
      <c r="BR50" s="2059"/>
      <c r="BS50" s="2059"/>
      <c r="BT50" s="2059"/>
      <c r="BU50" s="2059"/>
      <c r="BV50" s="2059"/>
      <c r="BW50" s="2059"/>
      <c r="BX50" s="1993"/>
      <c r="BY50" s="2059"/>
      <c r="BZ50" s="2059"/>
      <c r="CA50" s="2059"/>
      <c r="CB50" s="2059"/>
      <c r="CC50" s="2059"/>
      <c r="CD50" s="2059"/>
      <c r="CE50" s="2059"/>
      <c r="CF50" s="1863"/>
    </row>
    <row r="51" spans="1:84" ht="5.25" customHeight="1">
      <c r="A51" s="322"/>
      <c r="B51" s="322"/>
      <c r="C51" s="322"/>
      <c r="D51" s="322"/>
      <c r="E51" s="2069"/>
      <c r="F51" s="2070"/>
      <c r="G51" s="2099"/>
      <c r="H51" s="1899"/>
      <c r="I51" s="1899"/>
      <c r="J51" s="1899"/>
      <c r="K51" s="1900"/>
      <c r="L51" s="2056"/>
      <c r="M51" s="2057"/>
      <c r="N51" s="2057"/>
      <c r="O51" s="2057"/>
      <c r="P51" s="2057"/>
      <c r="Q51" s="2057"/>
      <c r="R51" s="2057"/>
      <c r="S51" s="2057"/>
      <c r="T51" s="2057"/>
      <c r="U51" s="2057"/>
      <c r="V51" s="2057"/>
      <c r="W51" s="2057"/>
      <c r="X51" s="2057"/>
      <c r="Y51" s="2057"/>
      <c r="Z51" s="2057"/>
      <c r="AA51" s="2057"/>
      <c r="AB51" s="2057"/>
      <c r="AC51" s="2109"/>
      <c r="AD51" s="2110"/>
      <c r="AG51" s="2144"/>
      <c r="AH51" s="2145"/>
      <c r="AI51" s="2145"/>
      <c r="AJ51" s="2062" t="str">
        <f>収入!$A$46&amp;""</f>
        <v/>
      </c>
      <c r="AK51" s="2062"/>
      <c r="AL51" s="2062"/>
      <c r="AM51" s="2062"/>
      <c r="AN51" s="2062"/>
      <c r="AO51" s="2062"/>
      <c r="AP51" s="2062"/>
      <c r="AQ51" s="2062"/>
      <c r="AR51" s="2062"/>
      <c r="AS51" s="2062"/>
      <c r="AT51" s="2062"/>
      <c r="AU51" s="2063" t="str">
        <f>収入!$E$46&amp;""</f>
        <v/>
      </c>
      <c r="AV51" s="2063"/>
      <c r="AW51" s="2063"/>
      <c r="AX51" s="2063"/>
      <c r="AY51" s="2063"/>
      <c r="AZ51" s="2063"/>
      <c r="BA51" s="2063"/>
      <c r="BB51" s="2063"/>
      <c r="BC51" s="2063"/>
      <c r="BD51" s="2063"/>
      <c r="BE51" s="2063"/>
      <c r="BF51" s="2063"/>
      <c r="BG51" s="2063"/>
      <c r="BH51" s="2063"/>
      <c r="BI51" s="2063"/>
      <c r="BJ51" s="2063"/>
      <c r="BK51" s="2063"/>
      <c r="BL51" s="2063"/>
      <c r="BM51" s="2063"/>
      <c r="BN51" s="2063"/>
      <c r="BO51" s="2063"/>
      <c r="BP51" s="2064">
        <f>収入!$K$46</f>
        <v>0</v>
      </c>
      <c r="BQ51" s="2065"/>
      <c r="BR51" s="2065"/>
      <c r="BS51" s="2065"/>
      <c r="BT51" s="2065"/>
      <c r="BU51" s="2065"/>
      <c r="BV51" s="2065"/>
      <c r="BW51" s="2065"/>
      <c r="BX51" s="1988"/>
      <c r="BY51" s="2066">
        <f>収入!$Q$46</f>
        <v>0</v>
      </c>
      <c r="BZ51" s="2065"/>
      <c r="CA51" s="2065"/>
      <c r="CB51" s="2065"/>
      <c r="CC51" s="2065"/>
      <c r="CD51" s="2065"/>
      <c r="CE51" s="2065"/>
      <c r="CF51" s="1864"/>
    </row>
    <row r="52" spans="1:84" ht="5.25" customHeight="1" thickBot="1">
      <c r="A52" s="322"/>
      <c r="B52" s="322"/>
      <c r="C52" s="322"/>
      <c r="D52" s="322"/>
      <c r="E52" s="2188"/>
      <c r="F52" s="2189"/>
      <c r="G52" s="2190"/>
      <c r="H52" s="2191"/>
      <c r="I52" s="2191"/>
      <c r="J52" s="2191"/>
      <c r="K52" s="2192"/>
      <c r="L52" s="2056"/>
      <c r="M52" s="2057"/>
      <c r="N52" s="2057"/>
      <c r="O52" s="2057"/>
      <c r="P52" s="2057"/>
      <c r="Q52" s="2057"/>
      <c r="R52" s="2057"/>
      <c r="S52" s="2057"/>
      <c r="T52" s="2057"/>
      <c r="U52" s="2057"/>
      <c r="V52" s="2057"/>
      <c r="W52" s="2057"/>
      <c r="X52" s="2057"/>
      <c r="Y52" s="2057"/>
      <c r="Z52" s="2057"/>
      <c r="AA52" s="2057"/>
      <c r="AB52" s="2057"/>
      <c r="AC52" s="2109"/>
      <c r="AD52" s="2110"/>
      <c r="AG52" s="2144"/>
      <c r="AH52" s="2145"/>
      <c r="AI52" s="2145"/>
      <c r="AJ52" s="2062"/>
      <c r="AK52" s="2062"/>
      <c r="AL52" s="2062"/>
      <c r="AM52" s="2062"/>
      <c r="AN52" s="2062"/>
      <c r="AO52" s="2062"/>
      <c r="AP52" s="2062"/>
      <c r="AQ52" s="2062"/>
      <c r="AR52" s="2062"/>
      <c r="AS52" s="2062"/>
      <c r="AT52" s="2062"/>
      <c r="AU52" s="2063"/>
      <c r="AV52" s="2063"/>
      <c r="AW52" s="2063"/>
      <c r="AX52" s="2063"/>
      <c r="AY52" s="2063"/>
      <c r="AZ52" s="2063"/>
      <c r="BA52" s="2063"/>
      <c r="BB52" s="2063"/>
      <c r="BC52" s="2063"/>
      <c r="BD52" s="2063"/>
      <c r="BE52" s="2063"/>
      <c r="BF52" s="2063"/>
      <c r="BG52" s="2063"/>
      <c r="BH52" s="2063"/>
      <c r="BI52" s="2063"/>
      <c r="BJ52" s="2063"/>
      <c r="BK52" s="2063"/>
      <c r="BL52" s="2063"/>
      <c r="BM52" s="2063"/>
      <c r="BN52" s="2063"/>
      <c r="BO52" s="2063"/>
      <c r="BP52" s="2056"/>
      <c r="BQ52" s="2057"/>
      <c r="BR52" s="2057"/>
      <c r="BS52" s="2057"/>
      <c r="BT52" s="2057"/>
      <c r="BU52" s="2057"/>
      <c r="BV52" s="2057"/>
      <c r="BW52" s="2057"/>
      <c r="BX52" s="1989"/>
      <c r="BY52" s="2057"/>
      <c r="BZ52" s="2057"/>
      <c r="CA52" s="2057"/>
      <c r="CB52" s="2057"/>
      <c r="CC52" s="2057"/>
      <c r="CD52" s="2057"/>
      <c r="CE52" s="2057"/>
      <c r="CF52" s="1865"/>
    </row>
    <row r="53" spans="1:84" ht="5.25" customHeight="1">
      <c r="A53" s="322"/>
      <c r="B53" s="322"/>
      <c r="C53" s="322"/>
      <c r="D53" s="322"/>
      <c r="E53" s="2067" t="s">
        <v>576</v>
      </c>
      <c r="F53" s="2068"/>
      <c r="G53" s="2073" t="s">
        <v>572</v>
      </c>
      <c r="H53" s="2074"/>
      <c r="I53" s="2074"/>
      <c r="J53" s="2074"/>
      <c r="K53" s="2074"/>
      <c r="L53" s="2077" t="str">
        <f>収入!$A$26&amp;""</f>
        <v/>
      </c>
      <c r="M53" s="2077"/>
      <c r="N53" s="2077"/>
      <c r="O53" s="2077"/>
      <c r="P53" s="2077"/>
      <c r="Q53" s="2077"/>
      <c r="R53" s="2077"/>
      <c r="S53" s="2077"/>
      <c r="T53" s="2077"/>
      <c r="U53" s="2077"/>
      <c r="V53" s="2077"/>
      <c r="W53" s="2077"/>
      <c r="X53" s="2077"/>
      <c r="Y53" s="2077"/>
      <c r="Z53" s="2077"/>
      <c r="AA53" s="2077"/>
      <c r="AB53" s="2077"/>
      <c r="AC53" s="2077"/>
      <c r="AD53" s="2078"/>
      <c r="AG53" s="2144"/>
      <c r="AH53" s="2145"/>
      <c r="AI53" s="2145"/>
      <c r="AJ53" s="2062"/>
      <c r="AK53" s="2062"/>
      <c r="AL53" s="2062"/>
      <c r="AM53" s="2062"/>
      <c r="AN53" s="2062"/>
      <c r="AO53" s="2062"/>
      <c r="AP53" s="2062"/>
      <c r="AQ53" s="2062"/>
      <c r="AR53" s="2062"/>
      <c r="AS53" s="2062"/>
      <c r="AT53" s="2062"/>
      <c r="AU53" s="2063"/>
      <c r="AV53" s="2063"/>
      <c r="AW53" s="2063"/>
      <c r="AX53" s="2063"/>
      <c r="AY53" s="2063"/>
      <c r="AZ53" s="2063"/>
      <c r="BA53" s="2063"/>
      <c r="BB53" s="2063"/>
      <c r="BC53" s="2063"/>
      <c r="BD53" s="2063"/>
      <c r="BE53" s="2063"/>
      <c r="BF53" s="2063"/>
      <c r="BG53" s="2063"/>
      <c r="BH53" s="2063"/>
      <c r="BI53" s="2063"/>
      <c r="BJ53" s="2063"/>
      <c r="BK53" s="2063"/>
      <c r="BL53" s="2063"/>
      <c r="BM53" s="2063"/>
      <c r="BN53" s="2063"/>
      <c r="BO53" s="2063"/>
      <c r="BP53" s="2058"/>
      <c r="BQ53" s="2059"/>
      <c r="BR53" s="2059"/>
      <c r="BS53" s="2059"/>
      <c r="BT53" s="2059"/>
      <c r="BU53" s="2059"/>
      <c r="BV53" s="2059"/>
      <c r="BW53" s="2059"/>
      <c r="BX53" s="1990"/>
      <c r="BY53" s="2059"/>
      <c r="BZ53" s="2059"/>
      <c r="CA53" s="2059"/>
      <c r="CB53" s="2059"/>
      <c r="CC53" s="2059"/>
      <c r="CD53" s="2059"/>
      <c r="CE53" s="2059"/>
      <c r="CF53" s="1866"/>
    </row>
    <row r="54" spans="1:84" ht="5.25" customHeight="1">
      <c r="A54" s="322"/>
      <c r="B54" s="322"/>
      <c r="C54" s="322"/>
      <c r="D54" s="322"/>
      <c r="E54" s="2069"/>
      <c r="F54" s="2070"/>
      <c r="G54" s="2075"/>
      <c r="H54" s="2076"/>
      <c r="I54" s="2076"/>
      <c r="J54" s="2076"/>
      <c r="K54" s="2076"/>
      <c r="L54" s="2079"/>
      <c r="M54" s="2079"/>
      <c r="N54" s="2079"/>
      <c r="O54" s="2079"/>
      <c r="P54" s="2079"/>
      <c r="Q54" s="2079"/>
      <c r="R54" s="2079"/>
      <c r="S54" s="2079"/>
      <c r="T54" s="2079"/>
      <c r="U54" s="2079"/>
      <c r="V54" s="2079"/>
      <c r="W54" s="2079"/>
      <c r="X54" s="2079"/>
      <c r="Y54" s="2079"/>
      <c r="Z54" s="2079"/>
      <c r="AA54" s="2079"/>
      <c r="AB54" s="2079"/>
      <c r="AC54" s="2079"/>
      <c r="AD54" s="2080"/>
      <c r="AG54" s="2144"/>
      <c r="AH54" s="2145"/>
      <c r="AI54" s="2145"/>
      <c r="AJ54" s="2062" t="str">
        <f>収入!$A$47&amp;""</f>
        <v/>
      </c>
      <c r="AK54" s="2062"/>
      <c r="AL54" s="2062"/>
      <c r="AM54" s="2062"/>
      <c r="AN54" s="2062"/>
      <c r="AO54" s="2062"/>
      <c r="AP54" s="2062"/>
      <c r="AQ54" s="2062"/>
      <c r="AR54" s="2062"/>
      <c r="AS54" s="2062"/>
      <c r="AT54" s="2062"/>
      <c r="AU54" s="2063" t="str">
        <f>収入!$E$47&amp;""</f>
        <v/>
      </c>
      <c r="AV54" s="2063"/>
      <c r="AW54" s="2063"/>
      <c r="AX54" s="2063"/>
      <c r="AY54" s="2063"/>
      <c r="AZ54" s="2063"/>
      <c r="BA54" s="2063"/>
      <c r="BB54" s="2063"/>
      <c r="BC54" s="2063"/>
      <c r="BD54" s="2063"/>
      <c r="BE54" s="2063"/>
      <c r="BF54" s="2063"/>
      <c r="BG54" s="2063"/>
      <c r="BH54" s="2063"/>
      <c r="BI54" s="2063"/>
      <c r="BJ54" s="2063"/>
      <c r="BK54" s="2063"/>
      <c r="BL54" s="2063"/>
      <c r="BM54" s="2063"/>
      <c r="BN54" s="2063"/>
      <c r="BO54" s="2063"/>
      <c r="BP54" s="2064">
        <f>収入!$K$47</f>
        <v>0</v>
      </c>
      <c r="BQ54" s="2065"/>
      <c r="BR54" s="2065"/>
      <c r="BS54" s="2065"/>
      <c r="BT54" s="2065"/>
      <c r="BU54" s="2065"/>
      <c r="BV54" s="2065"/>
      <c r="BW54" s="2065"/>
      <c r="BX54" s="1988"/>
      <c r="BY54" s="2066">
        <f>収入!$Q$47</f>
        <v>0</v>
      </c>
      <c r="BZ54" s="2065"/>
      <c r="CA54" s="2065"/>
      <c r="CB54" s="2065"/>
      <c r="CC54" s="2065"/>
      <c r="CD54" s="2065"/>
      <c r="CE54" s="2065"/>
      <c r="CF54" s="1864"/>
    </row>
    <row r="55" spans="1:84" ht="5.25" customHeight="1">
      <c r="A55" s="322"/>
      <c r="B55" s="322"/>
      <c r="C55" s="322"/>
      <c r="D55" s="322"/>
      <c r="E55" s="2069"/>
      <c r="F55" s="2070"/>
      <c r="G55" s="2075"/>
      <c r="H55" s="2076"/>
      <c r="I55" s="2076"/>
      <c r="J55" s="2076"/>
      <c r="K55" s="2076"/>
      <c r="L55" s="2081"/>
      <c r="M55" s="2081"/>
      <c r="N55" s="2081"/>
      <c r="O55" s="2081"/>
      <c r="P55" s="2081"/>
      <c r="Q55" s="2081"/>
      <c r="R55" s="2081"/>
      <c r="S55" s="2081"/>
      <c r="T55" s="2081"/>
      <c r="U55" s="2081"/>
      <c r="V55" s="2081"/>
      <c r="W55" s="2081"/>
      <c r="X55" s="2081"/>
      <c r="Y55" s="2081"/>
      <c r="Z55" s="2081"/>
      <c r="AA55" s="2081"/>
      <c r="AB55" s="2081"/>
      <c r="AC55" s="2081"/>
      <c r="AD55" s="2082"/>
      <c r="AG55" s="2144"/>
      <c r="AH55" s="2145"/>
      <c r="AI55" s="2145"/>
      <c r="AJ55" s="2062"/>
      <c r="AK55" s="2062"/>
      <c r="AL55" s="2062"/>
      <c r="AM55" s="2062"/>
      <c r="AN55" s="2062"/>
      <c r="AO55" s="2062"/>
      <c r="AP55" s="2062"/>
      <c r="AQ55" s="2062"/>
      <c r="AR55" s="2062"/>
      <c r="AS55" s="2062"/>
      <c r="AT55" s="2062"/>
      <c r="AU55" s="2063"/>
      <c r="AV55" s="2063"/>
      <c r="AW55" s="2063"/>
      <c r="AX55" s="2063"/>
      <c r="AY55" s="2063"/>
      <c r="AZ55" s="2063"/>
      <c r="BA55" s="2063"/>
      <c r="BB55" s="2063"/>
      <c r="BC55" s="2063"/>
      <c r="BD55" s="2063"/>
      <c r="BE55" s="2063"/>
      <c r="BF55" s="2063"/>
      <c r="BG55" s="2063"/>
      <c r="BH55" s="2063"/>
      <c r="BI55" s="2063"/>
      <c r="BJ55" s="2063"/>
      <c r="BK55" s="2063"/>
      <c r="BL55" s="2063"/>
      <c r="BM55" s="2063"/>
      <c r="BN55" s="2063"/>
      <c r="BO55" s="2063"/>
      <c r="BP55" s="2056"/>
      <c r="BQ55" s="2057"/>
      <c r="BR55" s="2057"/>
      <c r="BS55" s="2057"/>
      <c r="BT55" s="2057"/>
      <c r="BU55" s="2057"/>
      <c r="BV55" s="2057"/>
      <c r="BW55" s="2057"/>
      <c r="BX55" s="1989"/>
      <c r="BY55" s="2057"/>
      <c r="BZ55" s="2057"/>
      <c r="CA55" s="2057"/>
      <c r="CB55" s="2057"/>
      <c r="CC55" s="2057"/>
      <c r="CD55" s="2057"/>
      <c r="CE55" s="2057"/>
      <c r="CF55" s="1865"/>
    </row>
    <row r="56" spans="1:84" ht="5.25" customHeight="1">
      <c r="A56" s="322"/>
      <c r="B56" s="322"/>
      <c r="C56" s="322"/>
      <c r="D56" s="322"/>
      <c r="E56" s="2069"/>
      <c r="F56" s="2070"/>
      <c r="G56" s="2083" t="s">
        <v>573</v>
      </c>
      <c r="H56" s="2083"/>
      <c r="I56" s="2083"/>
      <c r="J56" s="2083"/>
      <c r="K56" s="2084"/>
      <c r="L56" s="2087" t="str">
        <f>収入!$K$26&amp;""</f>
        <v/>
      </c>
      <c r="M56" s="2088"/>
      <c r="N56" s="2088"/>
      <c r="O56" s="2088"/>
      <c r="P56" s="2088"/>
      <c r="Q56" s="2088"/>
      <c r="R56" s="2088"/>
      <c r="S56" s="2088"/>
      <c r="T56" s="2088"/>
      <c r="U56" s="2088"/>
      <c r="V56" s="2088"/>
      <c r="W56" s="2088"/>
      <c r="X56" s="2088"/>
      <c r="Y56" s="2088"/>
      <c r="Z56" s="2088"/>
      <c r="AA56" s="2088"/>
      <c r="AB56" s="2088"/>
      <c r="AC56" s="2088"/>
      <c r="AD56" s="2089"/>
      <c r="AG56" s="2144"/>
      <c r="AH56" s="2145"/>
      <c r="AI56" s="2145"/>
      <c r="AJ56" s="2062"/>
      <c r="AK56" s="2062"/>
      <c r="AL56" s="2062"/>
      <c r="AM56" s="2062"/>
      <c r="AN56" s="2062"/>
      <c r="AO56" s="2062"/>
      <c r="AP56" s="2062"/>
      <c r="AQ56" s="2062"/>
      <c r="AR56" s="2062"/>
      <c r="AS56" s="2062"/>
      <c r="AT56" s="2062"/>
      <c r="AU56" s="2063"/>
      <c r="AV56" s="2063"/>
      <c r="AW56" s="2063"/>
      <c r="AX56" s="2063"/>
      <c r="AY56" s="2063"/>
      <c r="AZ56" s="2063"/>
      <c r="BA56" s="2063"/>
      <c r="BB56" s="2063"/>
      <c r="BC56" s="2063"/>
      <c r="BD56" s="2063"/>
      <c r="BE56" s="2063"/>
      <c r="BF56" s="2063"/>
      <c r="BG56" s="2063"/>
      <c r="BH56" s="2063"/>
      <c r="BI56" s="2063"/>
      <c r="BJ56" s="2063"/>
      <c r="BK56" s="2063"/>
      <c r="BL56" s="2063"/>
      <c r="BM56" s="2063"/>
      <c r="BN56" s="2063"/>
      <c r="BO56" s="2063"/>
      <c r="BP56" s="2058"/>
      <c r="BQ56" s="2059"/>
      <c r="BR56" s="2059"/>
      <c r="BS56" s="2059"/>
      <c r="BT56" s="2059"/>
      <c r="BU56" s="2059"/>
      <c r="BV56" s="2059"/>
      <c r="BW56" s="2059"/>
      <c r="BX56" s="1990"/>
      <c r="BY56" s="2059"/>
      <c r="BZ56" s="2059"/>
      <c r="CA56" s="2059"/>
      <c r="CB56" s="2059"/>
      <c r="CC56" s="2059"/>
      <c r="CD56" s="2059"/>
      <c r="CE56" s="2059"/>
      <c r="CF56" s="1866"/>
    </row>
    <row r="57" spans="1:84" ht="5.25" customHeight="1">
      <c r="A57" s="322"/>
      <c r="B57" s="322"/>
      <c r="C57" s="322"/>
      <c r="D57" s="322"/>
      <c r="E57" s="2069"/>
      <c r="F57" s="2070"/>
      <c r="G57" s="2083"/>
      <c r="H57" s="2083"/>
      <c r="I57" s="2083"/>
      <c r="J57" s="2083"/>
      <c r="K57" s="2084"/>
      <c r="L57" s="2090"/>
      <c r="M57" s="2091"/>
      <c r="N57" s="2091"/>
      <c r="O57" s="2091"/>
      <c r="P57" s="2091"/>
      <c r="Q57" s="2091"/>
      <c r="R57" s="2091"/>
      <c r="S57" s="2091"/>
      <c r="T57" s="2091"/>
      <c r="U57" s="2091"/>
      <c r="V57" s="2091"/>
      <c r="W57" s="2091"/>
      <c r="X57" s="2091"/>
      <c r="Y57" s="2091"/>
      <c r="Z57" s="2091"/>
      <c r="AA57" s="2091"/>
      <c r="AB57" s="2091"/>
      <c r="AC57" s="2091"/>
      <c r="AD57" s="2092"/>
      <c r="AG57" s="2144"/>
      <c r="AH57" s="2145"/>
      <c r="AI57" s="2145"/>
      <c r="AJ57" s="2062" t="str">
        <f>収入!$A$48&amp;""</f>
        <v/>
      </c>
      <c r="AK57" s="2062"/>
      <c r="AL57" s="2062"/>
      <c r="AM57" s="2062"/>
      <c r="AN57" s="2062"/>
      <c r="AO57" s="2062"/>
      <c r="AP57" s="2062"/>
      <c r="AQ57" s="2062"/>
      <c r="AR57" s="2062"/>
      <c r="AS57" s="2062"/>
      <c r="AT57" s="2062"/>
      <c r="AU57" s="2063" t="str">
        <f>収入!$E$48&amp;""</f>
        <v/>
      </c>
      <c r="AV57" s="2063"/>
      <c r="AW57" s="2063"/>
      <c r="AX57" s="2063"/>
      <c r="AY57" s="2063"/>
      <c r="AZ57" s="2063"/>
      <c r="BA57" s="2063"/>
      <c r="BB57" s="2063"/>
      <c r="BC57" s="2063"/>
      <c r="BD57" s="2063"/>
      <c r="BE57" s="2063"/>
      <c r="BF57" s="2063"/>
      <c r="BG57" s="2063"/>
      <c r="BH57" s="2063"/>
      <c r="BI57" s="2063"/>
      <c r="BJ57" s="2063"/>
      <c r="BK57" s="2063"/>
      <c r="BL57" s="2063"/>
      <c r="BM57" s="2063"/>
      <c r="BN57" s="2063"/>
      <c r="BO57" s="2063"/>
      <c r="BP57" s="2064">
        <f>収入!$K$48</f>
        <v>0</v>
      </c>
      <c r="BQ57" s="2065"/>
      <c r="BR57" s="2065"/>
      <c r="BS57" s="2065"/>
      <c r="BT57" s="2065"/>
      <c r="BU57" s="2065"/>
      <c r="BV57" s="2065"/>
      <c r="BW57" s="2065"/>
      <c r="BX57" s="1988"/>
      <c r="BY57" s="2066">
        <f>収入!$Q$48</f>
        <v>0</v>
      </c>
      <c r="BZ57" s="2065"/>
      <c r="CA57" s="2065"/>
      <c r="CB57" s="2065"/>
      <c r="CC57" s="2065"/>
      <c r="CD57" s="2065"/>
      <c r="CE57" s="2065"/>
      <c r="CF57" s="1864"/>
    </row>
    <row r="58" spans="1:84" ht="5.25" customHeight="1">
      <c r="A58" s="322"/>
      <c r="B58" s="322"/>
      <c r="C58" s="322"/>
      <c r="D58" s="322"/>
      <c r="E58" s="2069"/>
      <c r="F58" s="2070"/>
      <c r="G58" s="2083"/>
      <c r="H58" s="2083"/>
      <c r="I58" s="2083"/>
      <c r="J58" s="2083"/>
      <c r="K58" s="2084"/>
      <c r="L58" s="2090"/>
      <c r="M58" s="2091"/>
      <c r="N58" s="2091"/>
      <c r="O58" s="2091"/>
      <c r="P58" s="2091"/>
      <c r="Q58" s="2091"/>
      <c r="R58" s="2091"/>
      <c r="S58" s="2091"/>
      <c r="T58" s="2091"/>
      <c r="U58" s="2091"/>
      <c r="V58" s="2091"/>
      <c r="W58" s="2091"/>
      <c r="X58" s="2091"/>
      <c r="Y58" s="2091"/>
      <c r="Z58" s="2091"/>
      <c r="AA58" s="2091"/>
      <c r="AB58" s="2091"/>
      <c r="AC58" s="2091"/>
      <c r="AD58" s="2092"/>
      <c r="AG58" s="2144"/>
      <c r="AH58" s="2145"/>
      <c r="AI58" s="2145"/>
      <c r="AJ58" s="2062"/>
      <c r="AK58" s="2062"/>
      <c r="AL58" s="2062"/>
      <c r="AM58" s="2062"/>
      <c r="AN58" s="2062"/>
      <c r="AO58" s="2062"/>
      <c r="AP58" s="2062"/>
      <c r="AQ58" s="2062"/>
      <c r="AR58" s="2062"/>
      <c r="AS58" s="2062"/>
      <c r="AT58" s="2062"/>
      <c r="AU58" s="2063"/>
      <c r="AV58" s="2063"/>
      <c r="AW58" s="2063"/>
      <c r="AX58" s="2063"/>
      <c r="AY58" s="2063"/>
      <c r="AZ58" s="2063"/>
      <c r="BA58" s="2063"/>
      <c r="BB58" s="2063"/>
      <c r="BC58" s="2063"/>
      <c r="BD58" s="2063"/>
      <c r="BE58" s="2063"/>
      <c r="BF58" s="2063"/>
      <c r="BG58" s="2063"/>
      <c r="BH58" s="2063"/>
      <c r="BI58" s="2063"/>
      <c r="BJ58" s="2063"/>
      <c r="BK58" s="2063"/>
      <c r="BL58" s="2063"/>
      <c r="BM58" s="2063"/>
      <c r="BN58" s="2063"/>
      <c r="BO58" s="2063"/>
      <c r="BP58" s="2056"/>
      <c r="BQ58" s="2057"/>
      <c r="BR58" s="2057"/>
      <c r="BS58" s="2057"/>
      <c r="BT58" s="2057"/>
      <c r="BU58" s="2057"/>
      <c r="BV58" s="2057"/>
      <c r="BW58" s="2057"/>
      <c r="BX58" s="1989"/>
      <c r="BY58" s="2057"/>
      <c r="BZ58" s="2057"/>
      <c r="CA58" s="2057"/>
      <c r="CB58" s="2057"/>
      <c r="CC58" s="2057"/>
      <c r="CD58" s="2057"/>
      <c r="CE58" s="2057"/>
      <c r="CF58" s="1865"/>
    </row>
    <row r="59" spans="1:84" ht="5.25" customHeight="1" thickBot="1">
      <c r="A59" s="322"/>
      <c r="B59" s="322"/>
      <c r="C59" s="322"/>
      <c r="D59" s="322"/>
      <c r="E59" s="2069"/>
      <c r="F59" s="2070"/>
      <c r="G59" s="2083"/>
      <c r="H59" s="2083"/>
      <c r="I59" s="2083"/>
      <c r="J59" s="2083"/>
      <c r="K59" s="2084"/>
      <c r="L59" s="2090"/>
      <c r="M59" s="2091"/>
      <c r="N59" s="2091"/>
      <c r="O59" s="2091"/>
      <c r="P59" s="2091"/>
      <c r="Q59" s="2091"/>
      <c r="R59" s="2091"/>
      <c r="S59" s="2091"/>
      <c r="T59" s="2091"/>
      <c r="U59" s="2091"/>
      <c r="V59" s="2091"/>
      <c r="W59" s="2091"/>
      <c r="X59" s="2091"/>
      <c r="Y59" s="2091"/>
      <c r="Z59" s="2091"/>
      <c r="AA59" s="2091"/>
      <c r="AB59" s="2091"/>
      <c r="AC59" s="2091"/>
      <c r="AD59" s="2092"/>
      <c r="AG59" s="2146"/>
      <c r="AH59" s="2147"/>
      <c r="AI59" s="2147"/>
      <c r="AJ59" s="2148"/>
      <c r="AK59" s="2148"/>
      <c r="AL59" s="2148"/>
      <c r="AM59" s="2148"/>
      <c r="AN59" s="2148"/>
      <c r="AO59" s="2148"/>
      <c r="AP59" s="2148"/>
      <c r="AQ59" s="2148"/>
      <c r="AR59" s="2148"/>
      <c r="AS59" s="2148"/>
      <c r="AT59" s="2148"/>
      <c r="AU59" s="2149"/>
      <c r="AV59" s="2149"/>
      <c r="AW59" s="2149"/>
      <c r="AX59" s="2149"/>
      <c r="AY59" s="2149"/>
      <c r="AZ59" s="2149"/>
      <c r="BA59" s="2149"/>
      <c r="BB59" s="2149"/>
      <c r="BC59" s="2149"/>
      <c r="BD59" s="2149"/>
      <c r="BE59" s="2149"/>
      <c r="BF59" s="2149"/>
      <c r="BG59" s="2149"/>
      <c r="BH59" s="2149"/>
      <c r="BI59" s="2149"/>
      <c r="BJ59" s="2149"/>
      <c r="BK59" s="2149"/>
      <c r="BL59" s="2149"/>
      <c r="BM59" s="2149"/>
      <c r="BN59" s="2149"/>
      <c r="BO59" s="2149"/>
      <c r="BP59" s="2103"/>
      <c r="BQ59" s="2104"/>
      <c r="BR59" s="2104"/>
      <c r="BS59" s="2104"/>
      <c r="BT59" s="2104"/>
      <c r="BU59" s="2104"/>
      <c r="BV59" s="2104"/>
      <c r="BW59" s="2104"/>
      <c r="BX59" s="2142"/>
      <c r="BY59" s="2104"/>
      <c r="BZ59" s="2104"/>
      <c r="CA59" s="2104"/>
      <c r="CB59" s="2104"/>
      <c r="CC59" s="2104"/>
      <c r="CD59" s="2104"/>
      <c r="CE59" s="2104"/>
      <c r="CF59" s="2174"/>
    </row>
    <row r="60" spans="1:84" ht="5.25" customHeight="1">
      <c r="A60" s="322"/>
      <c r="B60" s="322"/>
      <c r="C60" s="322"/>
      <c r="D60" s="322"/>
      <c r="E60" s="2069"/>
      <c r="F60" s="2070"/>
      <c r="G60" s="2085"/>
      <c r="H60" s="2085"/>
      <c r="I60" s="2085"/>
      <c r="J60" s="2085"/>
      <c r="K60" s="2086"/>
      <c r="L60" s="2093"/>
      <c r="M60" s="2094"/>
      <c r="N60" s="2094"/>
      <c r="O60" s="2094"/>
      <c r="P60" s="2094"/>
      <c r="Q60" s="2094"/>
      <c r="R60" s="2094"/>
      <c r="S60" s="2094"/>
      <c r="T60" s="2094"/>
      <c r="U60" s="2094"/>
      <c r="V60" s="2094"/>
      <c r="W60" s="2094"/>
      <c r="X60" s="2094"/>
      <c r="Y60" s="2094"/>
      <c r="Z60" s="2094"/>
      <c r="AA60" s="2094"/>
      <c r="AB60" s="2094"/>
      <c r="AC60" s="2094"/>
      <c r="AD60" s="2095"/>
      <c r="AG60" s="2115" t="s">
        <v>568</v>
      </c>
      <c r="AH60" s="2116"/>
      <c r="AI60" s="2117"/>
      <c r="AJ60" s="2105" t="str">
        <f>収入!$A$53&amp;""</f>
        <v/>
      </c>
      <c r="AK60" s="2105"/>
      <c r="AL60" s="2105"/>
      <c r="AM60" s="2105"/>
      <c r="AN60" s="2105"/>
      <c r="AO60" s="2105"/>
      <c r="AP60" s="2105"/>
      <c r="AQ60" s="2105"/>
      <c r="AR60" s="2105"/>
      <c r="AS60" s="2105"/>
      <c r="AT60" s="2105"/>
      <c r="AU60" s="2106" t="str">
        <f>収入!$E$53&amp;""</f>
        <v/>
      </c>
      <c r="AV60" s="2106"/>
      <c r="AW60" s="2106"/>
      <c r="AX60" s="2106"/>
      <c r="AY60" s="2106"/>
      <c r="AZ60" s="2106"/>
      <c r="BA60" s="2106"/>
      <c r="BB60" s="2106"/>
      <c r="BC60" s="2106"/>
      <c r="BD60" s="2106"/>
      <c r="BE60" s="2106"/>
      <c r="BF60" s="2106"/>
      <c r="BG60" s="2106"/>
      <c r="BH60" s="2106"/>
      <c r="BI60" s="2106"/>
      <c r="BJ60" s="2106"/>
      <c r="BK60" s="2106"/>
      <c r="BL60" s="2106"/>
      <c r="BM60" s="2106"/>
      <c r="BN60" s="2106"/>
      <c r="BO60" s="2106"/>
      <c r="BP60" s="2054">
        <f>収入!$K$53</f>
        <v>0</v>
      </c>
      <c r="BQ60" s="2055"/>
      <c r="BR60" s="2055"/>
      <c r="BS60" s="2055"/>
      <c r="BT60" s="2055"/>
      <c r="BU60" s="2055"/>
      <c r="BV60" s="2055"/>
      <c r="BW60" s="2055"/>
      <c r="BX60" s="2060" t="s">
        <v>232</v>
      </c>
      <c r="BY60" s="2061">
        <f>収入!$Q$53</f>
        <v>0</v>
      </c>
      <c r="BZ60" s="2055"/>
      <c r="CA60" s="2055"/>
      <c r="CB60" s="2055"/>
      <c r="CC60" s="2055"/>
      <c r="CD60" s="2055"/>
      <c r="CE60" s="2055"/>
      <c r="CF60" s="1833" t="s">
        <v>232</v>
      </c>
    </row>
    <row r="61" spans="1:84" ht="5.25" customHeight="1">
      <c r="A61" s="322"/>
      <c r="B61" s="322"/>
      <c r="C61" s="322"/>
      <c r="D61" s="322"/>
      <c r="E61" s="2069"/>
      <c r="F61" s="2070"/>
      <c r="G61" s="2096" t="s">
        <v>574</v>
      </c>
      <c r="H61" s="2097"/>
      <c r="I61" s="2097"/>
      <c r="J61" s="2097"/>
      <c r="K61" s="2098"/>
      <c r="L61" s="2064">
        <f>収入!$AC$26</f>
        <v>0</v>
      </c>
      <c r="M61" s="2065"/>
      <c r="N61" s="2065"/>
      <c r="O61" s="2065"/>
      <c r="P61" s="2065"/>
      <c r="Q61" s="2065"/>
      <c r="R61" s="2065"/>
      <c r="S61" s="2065"/>
      <c r="T61" s="2065"/>
      <c r="U61" s="2065"/>
      <c r="V61" s="2065"/>
      <c r="W61" s="2065"/>
      <c r="X61" s="2065"/>
      <c r="Y61" s="2065"/>
      <c r="Z61" s="2065"/>
      <c r="AA61" s="2065"/>
      <c r="AB61" s="2065"/>
      <c r="AC61" s="2107" t="s">
        <v>575</v>
      </c>
      <c r="AD61" s="2108"/>
      <c r="AE61" s="327"/>
      <c r="AF61" s="327"/>
      <c r="AG61" s="2118"/>
      <c r="AH61" s="2119"/>
      <c r="AI61" s="2120"/>
      <c r="AJ61" s="2062"/>
      <c r="AK61" s="2062"/>
      <c r="AL61" s="2062"/>
      <c r="AM61" s="2062"/>
      <c r="AN61" s="2062"/>
      <c r="AO61" s="2062"/>
      <c r="AP61" s="2062"/>
      <c r="AQ61" s="2062"/>
      <c r="AR61" s="2062"/>
      <c r="AS61" s="2062"/>
      <c r="AT61" s="2062"/>
      <c r="AU61" s="2063"/>
      <c r="AV61" s="2063"/>
      <c r="AW61" s="2063"/>
      <c r="AX61" s="2063"/>
      <c r="AY61" s="2063"/>
      <c r="AZ61" s="2063"/>
      <c r="BA61" s="2063"/>
      <c r="BB61" s="2063"/>
      <c r="BC61" s="2063"/>
      <c r="BD61" s="2063"/>
      <c r="BE61" s="2063"/>
      <c r="BF61" s="2063"/>
      <c r="BG61" s="2063"/>
      <c r="BH61" s="2063"/>
      <c r="BI61" s="2063"/>
      <c r="BJ61" s="2063"/>
      <c r="BK61" s="2063"/>
      <c r="BL61" s="2063"/>
      <c r="BM61" s="2063"/>
      <c r="BN61" s="2063"/>
      <c r="BO61" s="2063"/>
      <c r="BP61" s="2056"/>
      <c r="BQ61" s="2057"/>
      <c r="BR61" s="2057"/>
      <c r="BS61" s="2057"/>
      <c r="BT61" s="2057"/>
      <c r="BU61" s="2057"/>
      <c r="BV61" s="2057"/>
      <c r="BW61" s="2057"/>
      <c r="BX61" s="1992"/>
      <c r="BY61" s="2057"/>
      <c r="BZ61" s="2057"/>
      <c r="CA61" s="2057"/>
      <c r="CB61" s="2057"/>
      <c r="CC61" s="2057"/>
      <c r="CD61" s="2057"/>
      <c r="CE61" s="2057"/>
      <c r="CF61" s="1834"/>
    </row>
    <row r="62" spans="1:84" ht="5.25" customHeight="1">
      <c r="A62" s="322"/>
      <c r="B62" s="322"/>
      <c r="C62" s="322"/>
      <c r="D62" s="322"/>
      <c r="E62" s="2069"/>
      <c r="F62" s="2070"/>
      <c r="G62" s="2099"/>
      <c r="H62" s="1899"/>
      <c r="I62" s="1899"/>
      <c r="J62" s="1899"/>
      <c r="K62" s="1900"/>
      <c r="L62" s="2056"/>
      <c r="M62" s="2057"/>
      <c r="N62" s="2057"/>
      <c r="O62" s="2057"/>
      <c r="P62" s="2057"/>
      <c r="Q62" s="2057"/>
      <c r="R62" s="2057"/>
      <c r="S62" s="2057"/>
      <c r="T62" s="2057"/>
      <c r="U62" s="2057"/>
      <c r="V62" s="2057"/>
      <c r="W62" s="2057"/>
      <c r="X62" s="2057"/>
      <c r="Y62" s="2057"/>
      <c r="Z62" s="2057"/>
      <c r="AA62" s="2057"/>
      <c r="AB62" s="2057"/>
      <c r="AC62" s="2109"/>
      <c r="AD62" s="2110"/>
      <c r="AE62" s="327"/>
      <c r="AF62" s="327"/>
      <c r="AG62" s="2118"/>
      <c r="AH62" s="2119"/>
      <c r="AI62" s="2120"/>
      <c r="AJ62" s="2062"/>
      <c r="AK62" s="2062"/>
      <c r="AL62" s="2062"/>
      <c r="AM62" s="2062"/>
      <c r="AN62" s="2062"/>
      <c r="AO62" s="2062"/>
      <c r="AP62" s="2062"/>
      <c r="AQ62" s="2062"/>
      <c r="AR62" s="2062"/>
      <c r="AS62" s="2062"/>
      <c r="AT62" s="2062"/>
      <c r="AU62" s="2063"/>
      <c r="AV62" s="2063"/>
      <c r="AW62" s="2063"/>
      <c r="AX62" s="2063"/>
      <c r="AY62" s="2063"/>
      <c r="AZ62" s="2063"/>
      <c r="BA62" s="2063"/>
      <c r="BB62" s="2063"/>
      <c r="BC62" s="2063"/>
      <c r="BD62" s="2063"/>
      <c r="BE62" s="2063"/>
      <c r="BF62" s="2063"/>
      <c r="BG62" s="2063"/>
      <c r="BH62" s="2063"/>
      <c r="BI62" s="2063"/>
      <c r="BJ62" s="2063"/>
      <c r="BK62" s="2063"/>
      <c r="BL62" s="2063"/>
      <c r="BM62" s="2063"/>
      <c r="BN62" s="2063"/>
      <c r="BO62" s="2063"/>
      <c r="BP62" s="2058"/>
      <c r="BQ62" s="2059"/>
      <c r="BR62" s="2059"/>
      <c r="BS62" s="2059"/>
      <c r="BT62" s="2059"/>
      <c r="BU62" s="2059"/>
      <c r="BV62" s="2059"/>
      <c r="BW62" s="2059"/>
      <c r="BX62" s="1993"/>
      <c r="BY62" s="2059"/>
      <c r="BZ62" s="2059"/>
      <c r="CA62" s="2059"/>
      <c r="CB62" s="2059"/>
      <c r="CC62" s="2059"/>
      <c r="CD62" s="2059"/>
      <c r="CE62" s="2059"/>
      <c r="CF62" s="1863"/>
    </row>
    <row r="63" spans="1:84" ht="5.25" customHeight="1" thickBot="1">
      <c r="A63" s="322"/>
      <c r="B63" s="322"/>
      <c r="C63" s="322"/>
      <c r="D63" s="322"/>
      <c r="E63" s="2188"/>
      <c r="F63" s="2189"/>
      <c r="G63" s="2190"/>
      <c r="H63" s="2191"/>
      <c r="I63" s="2191"/>
      <c r="J63" s="2191"/>
      <c r="K63" s="2192"/>
      <c r="L63" s="2056"/>
      <c r="M63" s="2057"/>
      <c r="N63" s="2057"/>
      <c r="O63" s="2057"/>
      <c r="P63" s="2057"/>
      <c r="Q63" s="2057"/>
      <c r="R63" s="2057"/>
      <c r="S63" s="2057"/>
      <c r="T63" s="2057"/>
      <c r="U63" s="2057"/>
      <c r="V63" s="2057"/>
      <c r="W63" s="2057"/>
      <c r="X63" s="2057"/>
      <c r="Y63" s="2057"/>
      <c r="Z63" s="2057"/>
      <c r="AA63" s="2057"/>
      <c r="AB63" s="2057"/>
      <c r="AC63" s="2109"/>
      <c r="AD63" s="2110"/>
      <c r="AG63" s="2118"/>
      <c r="AH63" s="2119"/>
      <c r="AI63" s="2120"/>
      <c r="AJ63" s="2062" t="str">
        <f>収入!$A$54&amp;""</f>
        <v/>
      </c>
      <c r="AK63" s="2062"/>
      <c r="AL63" s="2062"/>
      <c r="AM63" s="2062"/>
      <c r="AN63" s="2062"/>
      <c r="AO63" s="2062"/>
      <c r="AP63" s="2062"/>
      <c r="AQ63" s="2062"/>
      <c r="AR63" s="2062"/>
      <c r="AS63" s="2062"/>
      <c r="AT63" s="2062"/>
      <c r="AU63" s="2063" t="str">
        <f>収入!$E$54&amp;""</f>
        <v/>
      </c>
      <c r="AV63" s="2063"/>
      <c r="AW63" s="2063"/>
      <c r="AX63" s="2063"/>
      <c r="AY63" s="2063"/>
      <c r="AZ63" s="2063"/>
      <c r="BA63" s="2063"/>
      <c r="BB63" s="2063"/>
      <c r="BC63" s="2063"/>
      <c r="BD63" s="2063"/>
      <c r="BE63" s="2063"/>
      <c r="BF63" s="2063"/>
      <c r="BG63" s="2063"/>
      <c r="BH63" s="2063"/>
      <c r="BI63" s="2063"/>
      <c r="BJ63" s="2063"/>
      <c r="BK63" s="2063"/>
      <c r="BL63" s="2063"/>
      <c r="BM63" s="2063"/>
      <c r="BN63" s="2063"/>
      <c r="BO63" s="2063"/>
      <c r="BP63" s="2064">
        <f>収入!$K$54</f>
        <v>0</v>
      </c>
      <c r="BQ63" s="2065"/>
      <c r="BR63" s="2065"/>
      <c r="BS63" s="2065"/>
      <c r="BT63" s="2065"/>
      <c r="BU63" s="2065"/>
      <c r="BV63" s="2065"/>
      <c r="BW63" s="2065"/>
      <c r="BX63" s="1988"/>
      <c r="BY63" s="2066">
        <f>収入!$Q$54</f>
        <v>0</v>
      </c>
      <c r="BZ63" s="2065"/>
      <c r="CA63" s="2065"/>
      <c r="CB63" s="2065"/>
      <c r="CC63" s="2065"/>
      <c r="CD63" s="2065"/>
      <c r="CE63" s="2065"/>
      <c r="CF63" s="1864"/>
    </row>
    <row r="64" spans="1:84" ht="5.25" customHeight="1">
      <c r="A64" s="322"/>
      <c r="B64" s="322"/>
      <c r="C64" s="322"/>
      <c r="D64" s="322"/>
      <c r="E64" s="2067" t="s">
        <v>583</v>
      </c>
      <c r="F64" s="2068"/>
      <c r="G64" s="2073" t="s">
        <v>572</v>
      </c>
      <c r="H64" s="2074"/>
      <c r="I64" s="2074"/>
      <c r="J64" s="2074"/>
      <c r="K64" s="2074"/>
      <c r="L64" s="2077" t="str">
        <f>収入!$A$27&amp;""</f>
        <v/>
      </c>
      <c r="M64" s="2077"/>
      <c r="N64" s="2077"/>
      <c r="O64" s="2077"/>
      <c r="P64" s="2077"/>
      <c r="Q64" s="2077"/>
      <c r="R64" s="2077"/>
      <c r="S64" s="2077"/>
      <c r="T64" s="2077"/>
      <c r="U64" s="2077"/>
      <c r="V64" s="2077"/>
      <c r="W64" s="2077"/>
      <c r="X64" s="2077"/>
      <c r="Y64" s="2077"/>
      <c r="Z64" s="2077"/>
      <c r="AA64" s="2077"/>
      <c r="AB64" s="2077"/>
      <c r="AC64" s="2077"/>
      <c r="AD64" s="2078"/>
      <c r="AG64" s="2118"/>
      <c r="AH64" s="2119"/>
      <c r="AI64" s="2120"/>
      <c r="AJ64" s="2062"/>
      <c r="AK64" s="2062"/>
      <c r="AL64" s="2062"/>
      <c r="AM64" s="2062"/>
      <c r="AN64" s="2062"/>
      <c r="AO64" s="2062"/>
      <c r="AP64" s="2062"/>
      <c r="AQ64" s="2062"/>
      <c r="AR64" s="2062"/>
      <c r="AS64" s="2062"/>
      <c r="AT64" s="2062"/>
      <c r="AU64" s="2063"/>
      <c r="AV64" s="2063"/>
      <c r="AW64" s="2063"/>
      <c r="AX64" s="2063"/>
      <c r="AY64" s="2063"/>
      <c r="AZ64" s="2063"/>
      <c r="BA64" s="2063"/>
      <c r="BB64" s="2063"/>
      <c r="BC64" s="2063"/>
      <c r="BD64" s="2063"/>
      <c r="BE64" s="2063"/>
      <c r="BF64" s="2063"/>
      <c r="BG64" s="2063"/>
      <c r="BH64" s="2063"/>
      <c r="BI64" s="2063"/>
      <c r="BJ64" s="2063"/>
      <c r="BK64" s="2063"/>
      <c r="BL64" s="2063"/>
      <c r="BM64" s="2063"/>
      <c r="BN64" s="2063"/>
      <c r="BO64" s="2063"/>
      <c r="BP64" s="2056"/>
      <c r="BQ64" s="2057"/>
      <c r="BR64" s="2057"/>
      <c r="BS64" s="2057"/>
      <c r="BT64" s="2057"/>
      <c r="BU64" s="2057"/>
      <c r="BV64" s="2057"/>
      <c r="BW64" s="2057"/>
      <c r="BX64" s="1989"/>
      <c r="BY64" s="2057"/>
      <c r="BZ64" s="2057"/>
      <c r="CA64" s="2057"/>
      <c r="CB64" s="2057"/>
      <c r="CC64" s="2057"/>
      <c r="CD64" s="2057"/>
      <c r="CE64" s="2057"/>
      <c r="CF64" s="1865"/>
    </row>
    <row r="65" spans="1:84" ht="5.25" customHeight="1">
      <c r="A65" s="322"/>
      <c r="B65" s="322"/>
      <c r="C65" s="322"/>
      <c r="D65" s="322"/>
      <c r="E65" s="2069"/>
      <c r="F65" s="2070"/>
      <c r="G65" s="2075"/>
      <c r="H65" s="2076"/>
      <c r="I65" s="2076"/>
      <c r="J65" s="2076"/>
      <c r="K65" s="2076"/>
      <c r="L65" s="2079"/>
      <c r="M65" s="2079"/>
      <c r="N65" s="2079"/>
      <c r="O65" s="2079"/>
      <c r="P65" s="2079"/>
      <c r="Q65" s="2079"/>
      <c r="R65" s="2079"/>
      <c r="S65" s="2079"/>
      <c r="T65" s="2079"/>
      <c r="U65" s="2079"/>
      <c r="V65" s="2079"/>
      <c r="W65" s="2079"/>
      <c r="X65" s="2079"/>
      <c r="Y65" s="2079"/>
      <c r="Z65" s="2079"/>
      <c r="AA65" s="2079"/>
      <c r="AB65" s="2079"/>
      <c r="AC65" s="2079"/>
      <c r="AD65" s="2080"/>
      <c r="AG65" s="2118"/>
      <c r="AH65" s="2119"/>
      <c r="AI65" s="2120"/>
      <c r="AJ65" s="2062"/>
      <c r="AK65" s="2062"/>
      <c r="AL65" s="2062"/>
      <c r="AM65" s="2062"/>
      <c r="AN65" s="2062"/>
      <c r="AO65" s="2062"/>
      <c r="AP65" s="2062"/>
      <c r="AQ65" s="2062"/>
      <c r="AR65" s="2062"/>
      <c r="AS65" s="2062"/>
      <c r="AT65" s="2062"/>
      <c r="AU65" s="2063"/>
      <c r="AV65" s="2063"/>
      <c r="AW65" s="2063"/>
      <c r="AX65" s="2063"/>
      <c r="AY65" s="2063"/>
      <c r="AZ65" s="2063"/>
      <c r="BA65" s="2063"/>
      <c r="BB65" s="2063"/>
      <c r="BC65" s="2063"/>
      <c r="BD65" s="2063"/>
      <c r="BE65" s="2063"/>
      <c r="BF65" s="2063"/>
      <c r="BG65" s="2063"/>
      <c r="BH65" s="2063"/>
      <c r="BI65" s="2063"/>
      <c r="BJ65" s="2063"/>
      <c r="BK65" s="2063"/>
      <c r="BL65" s="2063"/>
      <c r="BM65" s="2063"/>
      <c r="BN65" s="2063"/>
      <c r="BO65" s="2063"/>
      <c r="BP65" s="2058"/>
      <c r="BQ65" s="2059"/>
      <c r="BR65" s="2059"/>
      <c r="BS65" s="2059"/>
      <c r="BT65" s="2059"/>
      <c r="BU65" s="2059"/>
      <c r="BV65" s="2059"/>
      <c r="BW65" s="2059"/>
      <c r="BX65" s="1990"/>
      <c r="BY65" s="2059"/>
      <c r="BZ65" s="2059"/>
      <c r="CA65" s="2059"/>
      <c r="CB65" s="2059"/>
      <c r="CC65" s="2059"/>
      <c r="CD65" s="2059"/>
      <c r="CE65" s="2059"/>
      <c r="CF65" s="1866"/>
    </row>
    <row r="66" spans="1:84" ht="5.25" customHeight="1">
      <c r="A66" s="322"/>
      <c r="B66" s="322"/>
      <c r="C66" s="322"/>
      <c r="D66" s="322"/>
      <c r="E66" s="2069"/>
      <c r="F66" s="2070"/>
      <c r="G66" s="2075"/>
      <c r="H66" s="2076"/>
      <c r="I66" s="2076"/>
      <c r="J66" s="2076"/>
      <c r="K66" s="2076"/>
      <c r="L66" s="2081"/>
      <c r="M66" s="2081"/>
      <c r="N66" s="2081"/>
      <c r="O66" s="2081"/>
      <c r="P66" s="2081"/>
      <c r="Q66" s="2081"/>
      <c r="R66" s="2081"/>
      <c r="S66" s="2081"/>
      <c r="T66" s="2081"/>
      <c r="U66" s="2081"/>
      <c r="V66" s="2081"/>
      <c r="W66" s="2081"/>
      <c r="X66" s="2081"/>
      <c r="Y66" s="2081"/>
      <c r="Z66" s="2081"/>
      <c r="AA66" s="2081"/>
      <c r="AB66" s="2081"/>
      <c r="AC66" s="2081"/>
      <c r="AD66" s="2082"/>
      <c r="AG66" s="2118"/>
      <c r="AH66" s="2119"/>
      <c r="AI66" s="2120"/>
      <c r="AJ66" s="2062" t="str">
        <f>収入!$A$55&amp;""</f>
        <v/>
      </c>
      <c r="AK66" s="2062"/>
      <c r="AL66" s="2062"/>
      <c r="AM66" s="2062"/>
      <c r="AN66" s="2062"/>
      <c r="AO66" s="2062"/>
      <c r="AP66" s="2062"/>
      <c r="AQ66" s="2062"/>
      <c r="AR66" s="2062"/>
      <c r="AS66" s="2062"/>
      <c r="AT66" s="2062"/>
      <c r="AU66" s="2063" t="str">
        <f>収入!$E$55&amp;""</f>
        <v/>
      </c>
      <c r="AV66" s="2063"/>
      <c r="AW66" s="2063"/>
      <c r="AX66" s="2063"/>
      <c r="AY66" s="2063"/>
      <c r="AZ66" s="2063"/>
      <c r="BA66" s="2063"/>
      <c r="BB66" s="2063"/>
      <c r="BC66" s="2063"/>
      <c r="BD66" s="2063"/>
      <c r="BE66" s="2063"/>
      <c r="BF66" s="2063"/>
      <c r="BG66" s="2063"/>
      <c r="BH66" s="2063"/>
      <c r="BI66" s="2063"/>
      <c r="BJ66" s="2063"/>
      <c r="BK66" s="2063"/>
      <c r="BL66" s="2063"/>
      <c r="BM66" s="2063"/>
      <c r="BN66" s="2063"/>
      <c r="BO66" s="2063"/>
      <c r="BP66" s="2064">
        <f>収入!$K$55</f>
        <v>0</v>
      </c>
      <c r="BQ66" s="2065"/>
      <c r="BR66" s="2065"/>
      <c r="BS66" s="2065"/>
      <c r="BT66" s="2065"/>
      <c r="BU66" s="2065"/>
      <c r="BV66" s="2065"/>
      <c r="BW66" s="2065"/>
      <c r="BX66" s="1988"/>
      <c r="BY66" s="2066">
        <f>収入!$Q$55</f>
        <v>0</v>
      </c>
      <c r="BZ66" s="2065"/>
      <c r="CA66" s="2065"/>
      <c r="CB66" s="2065"/>
      <c r="CC66" s="2065"/>
      <c r="CD66" s="2065"/>
      <c r="CE66" s="2065"/>
      <c r="CF66" s="1864"/>
    </row>
    <row r="67" spans="1:84" ht="5.25" customHeight="1">
      <c r="A67" s="322"/>
      <c r="B67" s="322"/>
      <c r="C67" s="322"/>
      <c r="D67" s="322"/>
      <c r="E67" s="2069"/>
      <c r="F67" s="2070"/>
      <c r="G67" s="2083" t="s">
        <v>573</v>
      </c>
      <c r="H67" s="2083"/>
      <c r="I67" s="2083"/>
      <c r="J67" s="2083"/>
      <c r="K67" s="2084"/>
      <c r="L67" s="2087" t="str">
        <f>収入!$K$27&amp;""</f>
        <v/>
      </c>
      <c r="M67" s="2088"/>
      <c r="N67" s="2088"/>
      <c r="O67" s="2088"/>
      <c r="P67" s="2088"/>
      <c r="Q67" s="2088"/>
      <c r="R67" s="2088"/>
      <c r="S67" s="2088"/>
      <c r="T67" s="2088"/>
      <c r="U67" s="2088"/>
      <c r="V67" s="2088"/>
      <c r="W67" s="2088"/>
      <c r="X67" s="2088"/>
      <c r="Y67" s="2088"/>
      <c r="Z67" s="2088"/>
      <c r="AA67" s="2088"/>
      <c r="AB67" s="2088"/>
      <c r="AC67" s="2088"/>
      <c r="AD67" s="2089"/>
      <c r="AG67" s="2118"/>
      <c r="AH67" s="2119"/>
      <c r="AI67" s="2120"/>
      <c r="AJ67" s="2062"/>
      <c r="AK67" s="2062"/>
      <c r="AL67" s="2062"/>
      <c r="AM67" s="2062"/>
      <c r="AN67" s="2062"/>
      <c r="AO67" s="2062"/>
      <c r="AP67" s="2062"/>
      <c r="AQ67" s="2062"/>
      <c r="AR67" s="2062"/>
      <c r="AS67" s="2062"/>
      <c r="AT67" s="2062"/>
      <c r="AU67" s="2063"/>
      <c r="AV67" s="2063"/>
      <c r="AW67" s="2063"/>
      <c r="AX67" s="2063"/>
      <c r="AY67" s="2063"/>
      <c r="AZ67" s="2063"/>
      <c r="BA67" s="2063"/>
      <c r="BB67" s="2063"/>
      <c r="BC67" s="2063"/>
      <c r="BD67" s="2063"/>
      <c r="BE67" s="2063"/>
      <c r="BF67" s="2063"/>
      <c r="BG67" s="2063"/>
      <c r="BH67" s="2063"/>
      <c r="BI67" s="2063"/>
      <c r="BJ67" s="2063"/>
      <c r="BK67" s="2063"/>
      <c r="BL67" s="2063"/>
      <c r="BM67" s="2063"/>
      <c r="BN67" s="2063"/>
      <c r="BO67" s="2063"/>
      <c r="BP67" s="2056"/>
      <c r="BQ67" s="2057"/>
      <c r="BR67" s="2057"/>
      <c r="BS67" s="2057"/>
      <c r="BT67" s="2057"/>
      <c r="BU67" s="2057"/>
      <c r="BV67" s="2057"/>
      <c r="BW67" s="2057"/>
      <c r="BX67" s="1989"/>
      <c r="BY67" s="2057"/>
      <c r="BZ67" s="2057"/>
      <c r="CA67" s="2057"/>
      <c r="CB67" s="2057"/>
      <c r="CC67" s="2057"/>
      <c r="CD67" s="2057"/>
      <c r="CE67" s="2057"/>
      <c r="CF67" s="1865"/>
    </row>
    <row r="68" spans="1:84" ht="5.25" customHeight="1">
      <c r="A68" s="322"/>
      <c r="B68" s="322"/>
      <c r="C68" s="322"/>
      <c r="D68" s="322"/>
      <c r="E68" s="2069"/>
      <c r="F68" s="2070"/>
      <c r="G68" s="2083"/>
      <c r="H68" s="2083"/>
      <c r="I68" s="2083"/>
      <c r="J68" s="2083"/>
      <c r="K68" s="2084"/>
      <c r="L68" s="2090"/>
      <c r="M68" s="2091"/>
      <c r="N68" s="2091"/>
      <c r="O68" s="2091"/>
      <c r="P68" s="2091"/>
      <c r="Q68" s="2091"/>
      <c r="R68" s="2091"/>
      <c r="S68" s="2091"/>
      <c r="T68" s="2091"/>
      <c r="U68" s="2091"/>
      <c r="V68" s="2091"/>
      <c r="W68" s="2091"/>
      <c r="X68" s="2091"/>
      <c r="Y68" s="2091"/>
      <c r="Z68" s="2091"/>
      <c r="AA68" s="2091"/>
      <c r="AB68" s="2091"/>
      <c r="AC68" s="2091"/>
      <c r="AD68" s="2092"/>
      <c r="AG68" s="2118"/>
      <c r="AH68" s="2119"/>
      <c r="AI68" s="2120"/>
      <c r="AJ68" s="2062"/>
      <c r="AK68" s="2062"/>
      <c r="AL68" s="2062"/>
      <c r="AM68" s="2062"/>
      <c r="AN68" s="2062"/>
      <c r="AO68" s="2062"/>
      <c r="AP68" s="2062"/>
      <c r="AQ68" s="2062"/>
      <c r="AR68" s="2062"/>
      <c r="AS68" s="2062"/>
      <c r="AT68" s="2062"/>
      <c r="AU68" s="2063"/>
      <c r="AV68" s="2063"/>
      <c r="AW68" s="2063"/>
      <c r="AX68" s="2063"/>
      <c r="AY68" s="2063"/>
      <c r="AZ68" s="2063"/>
      <c r="BA68" s="2063"/>
      <c r="BB68" s="2063"/>
      <c r="BC68" s="2063"/>
      <c r="BD68" s="2063"/>
      <c r="BE68" s="2063"/>
      <c r="BF68" s="2063"/>
      <c r="BG68" s="2063"/>
      <c r="BH68" s="2063"/>
      <c r="BI68" s="2063"/>
      <c r="BJ68" s="2063"/>
      <c r="BK68" s="2063"/>
      <c r="BL68" s="2063"/>
      <c r="BM68" s="2063"/>
      <c r="BN68" s="2063"/>
      <c r="BO68" s="2063"/>
      <c r="BP68" s="2058"/>
      <c r="BQ68" s="2059"/>
      <c r="BR68" s="2059"/>
      <c r="BS68" s="2059"/>
      <c r="BT68" s="2059"/>
      <c r="BU68" s="2059"/>
      <c r="BV68" s="2059"/>
      <c r="BW68" s="2059"/>
      <c r="BX68" s="1990"/>
      <c r="BY68" s="2059"/>
      <c r="BZ68" s="2059"/>
      <c r="CA68" s="2059"/>
      <c r="CB68" s="2059"/>
      <c r="CC68" s="2059"/>
      <c r="CD68" s="2059"/>
      <c r="CE68" s="2059"/>
      <c r="CF68" s="1866"/>
    </row>
    <row r="69" spans="1:84" ht="5.25" customHeight="1">
      <c r="A69" s="322"/>
      <c r="B69" s="322"/>
      <c r="C69" s="322"/>
      <c r="D69" s="322"/>
      <c r="E69" s="2069"/>
      <c r="F69" s="2070"/>
      <c r="G69" s="2083"/>
      <c r="H69" s="2083"/>
      <c r="I69" s="2083"/>
      <c r="J69" s="2083"/>
      <c r="K69" s="2084"/>
      <c r="L69" s="2090"/>
      <c r="M69" s="2091"/>
      <c r="N69" s="2091"/>
      <c r="O69" s="2091"/>
      <c r="P69" s="2091"/>
      <c r="Q69" s="2091"/>
      <c r="R69" s="2091"/>
      <c r="S69" s="2091"/>
      <c r="T69" s="2091"/>
      <c r="U69" s="2091"/>
      <c r="V69" s="2091"/>
      <c r="W69" s="2091"/>
      <c r="X69" s="2091"/>
      <c r="Y69" s="2091"/>
      <c r="Z69" s="2091"/>
      <c r="AA69" s="2091"/>
      <c r="AB69" s="2091"/>
      <c r="AC69" s="2091"/>
      <c r="AD69" s="2092"/>
      <c r="AG69" s="2118"/>
      <c r="AH69" s="2119"/>
      <c r="AI69" s="2120"/>
      <c r="AJ69" s="2062" t="str">
        <f>収入!$A$56&amp;""</f>
        <v/>
      </c>
      <c r="AK69" s="2062"/>
      <c r="AL69" s="2062"/>
      <c r="AM69" s="2062"/>
      <c r="AN69" s="2062"/>
      <c r="AO69" s="2062"/>
      <c r="AP69" s="2062"/>
      <c r="AQ69" s="2062"/>
      <c r="AR69" s="2062"/>
      <c r="AS69" s="2062"/>
      <c r="AT69" s="2062"/>
      <c r="AU69" s="2063" t="str">
        <f>収入!$E$56&amp;""</f>
        <v/>
      </c>
      <c r="AV69" s="2063"/>
      <c r="AW69" s="2063"/>
      <c r="AX69" s="2063"/>
      <c r="AY69" s="2063"/>
      <c r="AZ69" s="2063"/>
      <c r="BA69" s="2063"/>
      <c r="BB69" s="2063"/>
      <c r="BC69" s="2063"/>
      <c r="BD69" s="2063"/>
      <c r="BE69" s="2063"/>
      <c r="BF69" s="2063"/>
      <c r="BG69" s="2063"/>
      <c r="BH69" s="2063"/>
      <c r="BI69" s="2063"/>
      <c r="BJ69" s="2063"/>
      <c r="BK69" s="2063"/>
      <c r="BL69" s="2063"/>
      <c r="BM69" s="2063"/>
      <c r="BN69" s="2063"/>
      <c r="BO69" s="2063"/>
      <c r="BP69" s="2064">
        <f>収入!$K$56</f>
        <v>0</v>
      </c>
      <c r="BQ69" s="2065"/>
      <c r="BR69" s="2065"/>
      <c r="BS69" s="2065"/>
      <c r="BT69" s="2065"/>
      <c r="BU69" s="2065"/>
      <c r="BV69" s="2065"/>
      <c r="BW69" s="2065"/>
      <c r="BX69" s="1988"/>
      <c r="BY69" s="2066">
        <f>収入!$Q$56</f>
        <v>0</v>
      </c>
      <c r="BZ69" s="2065"/>
      <c r="CA69" s="2065"/>
      <c r="CB69" s="2065"/>
      <c r="CC69" s="2065"/>
      <c r="CD69" s="2065"/>
      <c r="CE69" s="2065"/>
      <c r="CF69" s="1864"/>
    </row>
    <row r="70" spans="1:84" ht="5.25" customHeight="1">
      <c r="A70" s="322"/>
      <c r="B70" s="322"/>
      <c r="C70" s="322"/>
      <c r="D70" s="322"/>
      <c r="E70" s="2069"/>
      <c r="F70" s="2070"/>
      <c r="G70" s="2083"/>
      <c r="H70" s="2083"/>
      <c r="I70" s="2083"/>
      <c r="J70" s="2083"/>
      <c r="K70" s="2084"/>
      <c r="L70" s="2090"/>
      <c r="M70" s="2091"/>
      <c r="N70" s="2091"/>
      <c r="O70" s="2091"/>
      <c r="P70" s="2091"/>
      <c r="Q70" s="2091"/>
      <c r="R70" s="2091"/>
      <c r="S70" s="2091"/>
      <c r="T70" s="2091"/>
      <c r="U70" s="2091"/>
      <c r="V70" s="2091"/>
      <c r="W70" s="2091"/>
      <c r="X70" s="2091"/>
      <c r="Y70" s="2091"/>
      <c r="Z70" s="2091"/>
      <c r="AA70" s="2091"/>
      <c r="AB70" s="2091"/>
      <c r="AC70" s="2091"/>
      <c r="AD70" s="2092"/>
      <c r="AG70" s="2118"/>
      <c r="AH70" s="2119"/>
      <c r="AI70" s="2120"/>
      <c r="AJ70" s="2062"/>
      <c r="AK70" s="2062"/>
      <c r="AL70" s="2062"/>
      <c r="AM70" s="2062"/>
      <c r="AN70" s="2062"/>
      <c r="AO70" s="2062"/>
      <c r="AP70" s="2062"/>
      <c r="AQ70" s="2062"/>
      <c r="AR70" s="2062"/>
      <c r="AS70" s="2062"/>
      <c r="AT70" s="2062"/>
      <c r="AU70" s="2063"/>
      <c r="AV70" s="2063"/>
      <c r="AW70" s="2063"/>
      <c r="AX70" s="2063"/>
      <c r="AY70" s="2063"/>
      <c r="AZ70" s="2063"/>
      <c r="BA70" s="2063"/>
      <c r="BB70" s="2063"/>
      <c r="BC70" s="2063"/>
      <c r="BD70" s="2063"/>
      <c r="BE70" s="2063"/>
      <c r="BF70" s="2063"/>
      <c r="BG70" s="2063"/>
      <c r="BH70" s="2063"/>
      <c r="BI70" s="2063"/>
      <c r="BJ70" s="2063"/>
      <c r="BK70" s="2063"/>
      <c r="BL70" s="2063"/>
      <c r="BM70" s="2063"/>
      <c r="BN70" s="2063"/>
      <c r="BO70" s="2063"/>
      <c r="BP70" s="2056"/>
      <c r="BQ70" s="2057"/>
      <c r="BR70" s="2057"/>
      <c r="BS70" s="2057"/>
      <c r="BT70" s="2057"/>
      <c r="BU70" s="2057"/>
      <c r="BV70" s="2057"/>
      <c r="BW70" s="2057"/>
      <c r="BX70" s="1989"/>
      <c r="BY70" s="2057"/>
      <c r="BZ70" s="2057"/>
      <c r="CA70" s="2057"/>
      <c r="CB70" s="2057"/>
      <c r="CC70" s="2057"/>
      <c r="CD70" s="2057"/>
      <c r="CE70" s="2057"/>
      <c r="CF70" s="1865"/>
    </row>
    <row r="71" spans="1:84" ht="5.25" customHeight="1" thickBot="1">
      <c r="A71" s="322"/>
      <c r="B71" s="322"/>
      <c r="C71" s="322"/>
      <c r="D71" s="322"/>
      <c r="E71" s="2069"/>
      <c r="F71" s="2070"/>
      <c r="G71" s="2085"/>
      <c r="H71" s="2085"/>
      <c r="I71" s="2085"/>
      <c r="J71" s="2085"/>
      <c r="K71" s="2086"/>
      <c r="L71" s="2093"/>
      <c r="M71" s="2094"/>
      <c r="N71" s="2094"/>
      <c r="O71" s="2094"/>
      <c r="P71" s="2094"/>
      <c r="Q71" s="2094"/>
      <c r="R71" s="2094"/>
      <c r="S71" s="2094"/>
      <c r="T71" s="2094"/>
      <c r="U71" s="2094"/>
      <c r="V71" s="2094"/>
      <c r="W71" s="2094"/>
      <c r="X71" s="2094"/>
      <c r="Y71" s="2094"/>
      <c r="Z71" s="2094"/>
      <c r="AA71" s="2094"/>
      <c r="AB71" s="2094"/>
      <c r="AC71" s="2094"/>
      <c r="AD71" s="2095"/>
      <c r="AG71" s="2121"/>
      <c r="AH71" s="2122"/>
      <c r="AI71" s="2123"/>
      <c r="AJ71" s="2148"/>
      <c r="AK71" s="2148"/>
      <c r="AL71" s="2148"/>
      <c r="AM71" s="2148"/>
      <c r="AN71" s="2148"/>
      <c r="AO71" s="2148"/>
      <c r="AP71" s="2148"/>
      <c r="AQ71" s="2148"/>
      <c r="AR71" s="2148"/>
      <c r="AS71" s="2148"/>
      <c r="AT71" s="2148"/>
      <c r="AU71" s="2149"/>
      <c r="AV71" s="2149"/>
      <c r="AW71" s="2149"/>
      <c r="AX71" s="2149"/>
      <c r="AY71" s="2149"/>
      <c r="AZ71" s="2149"/>
      <c r="BA71" s="2149"/>
      <c r="BB71" s="2149"/>
      <c r="BC71" s="2149"/>
      <c r="BD71" s="2149"/>
      <c r="BE71" s="2149"/>
      <c r="BF71" s="2149"/>
      <c r="BG71" s="2149"/>
      <c r="BH71" s="2149"/>
      <c r="BI71" s="2149"/>
      <c r="BJ71" s="2149"/>
      <c r="BK71" s="2149"/>
      <c r="BL71" s="2149"/>
      <c r="BM71" s="2149"/>
      <c r="BN71" s="2149"/>
      <c r="BO71" s="2149"/>
      <c r="BP71" s="2103"/>
      <c r="BQ71" s="2104"/>
      <c r="BR71" s="2104"/>
      <c r="BS71" s="2104"/>
      <c r="BT71" s="2104"/>
      <c r="BU71" s="2104"/>
      <c r="BV71" s="2104"/>
      <c r="BW71" s="2104"/>
      <c r="BX71" s="2142"/>
      <c r="BY71" s="2104"/>
      <c r="BZ71" s="2104"/>
      <c r="CA71" s="2104"/>
      <c r="CB71" s="2104"/>
      <c r="CC71" s="2104"/>
      <c r="CD71" s="2104"/>
      <c r="CE71" s="2104"/>
      <c r="CF71" s="2174"/>
    </row>
    <row r="72" spans="1:84" ht="5.25" customHeight="1">
      <c r="A72" s="322"/>
      <c r="B72" s="322"/>
      <c r="C72" s="322"/>
      <c r="D72" s="322"/>
      <c r="E72" s="2069"/>
      <c r="F72" s="2070"/>
      <c r="G72" s="2096" t="s">
        <v>574</v>
      </c>
      <c r="H72" s="2097"/>
      <c r="I72" s="2097"/>
      <c r="J72" s="2097"/>
      <c r="K72" s="2098"/>
      <c r="L72" s="2064">
        <f>収入!$AC$27</f>
        <v>0</v>
      </c>
      <c r="M72" s="2065"/>
      <c r="N72" s="2065"/>
      <c r="O72" s="2065"/>
      <c r="P72" s="2065"/>
      <c r="Q72" s="2065"/>
      <c r="R72" s="2065"/>
      <c r="S72" s="2065"/>
      <c r="T72" s="2065"/>
      <c r="U72" s="2065"/>
      <c r="V72" s="2065"/>
      <c r="W72" s="2065"/>
      <c r="X72" s="2065"/>
      <c r="Y72" s="2065"/>
      <c r="Z72" s="2065"/>
      <c r="AA72" s="2065"/>
      <c r="AB72" s="2065"/>
      <c r="AC72" s="2107" t="s">
        <v>575</v>
      </c>
      <c r="AD72" s="2108"/>
      <c r="AG72" s="443"/>
      <c r="AH72" s="443"/>
      <c r="AI72" s="443"/>
      <c r="AJ72" s="2113"/>
      <c r="AK72" s="2113"/>
      <c r="AL72" s="2113"/>
      <c r="AM72" s="2113"/>
      <c r="AN72" s="2113"/>
      <c r="AO72" s="2113"/>
      <c r="AP72" s="2113"/>
      <c r="AQ72" s="2113"/>
      <c r="AR72" s="2113"/>
      <c r="AS72" s="2113"/>
      <c r="AT72" s="2113"/>
      <c r="AU72" s="2114"/>
      <c r="AV72" s="2114"/>
      <c r="AW72" s="2114"/>
      <c r="AX72" s="2114"/>
      <c r="AY72" s="2114"/>
      <c r="AZ72" s="2114"/>
      <c r="BA72" s="2114"/>
      <c r="BB72" s="2114"/>
      <c r="BC72" s="2114"/>
      <c r="BD72" s="2114"/>
      <c r="BE72" s="2114"/>
      <c r="BF72" s="2114"/>
      <c r="BG72" s="2114"/>
      <c r="BH72" s="2114"/>
      <c r="BI72" s="2114"/>
      <c r="BJ72" s="2114"/>
      <c r="BK72" s="2114"/>
      <c r="BL72" s="2114"/>
      <c r="BM72" s="2114"/>
      <c r="BN72" s="2114"/>
      <c r="BO72" s="2114"/>
      <c r="BP72" s="2057" t="s">
        <v>61</v>
      </c>
      <c r="BQ72" s="2057"/>
      <c r="BR72" s="2057"/>
      <c r="BS72" s="2057"/>
      <c r="BT72" s="2057"/>
      <c r="BU72" s="2057"/>
      <c r="BV72" s="2057"/>
      <c r="BW72" s="2057"/>
      <c r="BX72" s="1987"/>
      <c r="BY72" s="2057" t="s">
        <v>61</v>
      </c>
      <c r="BZ72" s="2057"/>
      <c r="CA72" s="2057"/>
      <c r="CB72" s="2057"/>
      <c r="CC72" s="2057"/>
      <c r="CD72" s="2057"/>
      <c r="CE72" s="2057"/>
      <c r="CF72" s="1987"/>
    </row>
    <row r="73" spans="1:84" ht="5.25" customHeight="1">
      <c r="A73" s="322"/>
      <c r="B73" s="322"/>
      <c r="C73" s="322"/>
      <c r="D73" s="322"/>
      <c r="E73" s="2069"/>
      <c r="F73" s="2070"/>
      <c r="G73" s="2099"/>
      <c r="H73" s="1899"/>
      <c r="I73" s="1899"/>
      <c r="J73" s="1899"/>
      <c r="K73" s="1900"/>
      <c r="L73" s="2056"/>
      <c r="M73" s="2057"/>
      <c r="N73" s="2057"/>
      <c r="O73" s="2057"/>
      <c r="P73" s="2057"/>
      <c r="Q73" s="2057"/>
      <c r="R73" s="2057"/>
      <c r="S73" s="2057"/>
      <c r="T73" s="2057"/>
      <c r="U73" s="2057"/>
      <c r="V73" s="2057"/>
      <c r="W73" s="2057"/>
      <c r="X73" s="2057"/>
      <c r="Y73" s="2057"/>
      <c r="Z73" s="2057"/>
      <c r="AA73" s="2057"/>
      <c r="AB73" s="2057"/>
      <c r="AC73" s="2109"/>
      <c r="AD73" s="2110"/>
      <c r="AG73" s="443"/>
      <c r="AH73" s="443"/>
      <c r="AI73" s="443"/>
      <c r="AJ73" s="2113"/>
      <c r="AK73" s="2113"/>
      <c r="AL73" s="2113"/>
      <c r="AM73" s="2113"/>
      <c r="AN73" s="2113"/>
      <c r="AO73" s="2113"/>
      <c r="AP73" s="2113"/>
      <c r="AQ73" s="2113"/>
      <c r="AR73" s="2113"/>
      <c r="AS73" s="2113"/>
      <c r="AT73" s="2113"/>
      <c r="AU73" s="2114"/>
      <c r="AV73" s="2114"/>
      <c r="AW73" s="2114"/>
      <c r="AX73" s="2114"/>
      <c r="AY73" s="2114"/>
      <c r="AZ73" s="2114"/>
      <c r="BA73" s="2114"/>
      <c r="BB73" s="2114"/>
      <c r="BC73" s="2114"/>
      <c r="BD73" s="2114"/>
      <c r="BE73" s="2114"/>
      <c r="BF73" s="2114"/>
      <c r="BG73" s="2114"/>
      <c r="BH73" s="2114"/>
      <c r="BI73" s="2114"/>
      <c r="BJ73" s="2114"/>
      <c r="BK73" s="2114"/>
      <c r="BL73" s="2114"/>
      <c r="BM73" s="2114"/>
      <c r="BN73" s="2114"/>
      <c r="BO73" s="2114"/>
      <c r="BP73" s="2057"/>
      <c r="BQ73" s="2057"/>
      <c r="BR73" s="2057"/>
      <c r="BS73" s="2057"/>
      <c r="BT73" s="2057"/>
      <c r="BU73" s="2057"/>
      <c r="BV73" s="2057"/>
      <c r="BW73" s="2057"/>
      <c r="BX73" s="1987"/>
      <c r="BY73" s="2057"/>
      <c r="BZ73" s="2057"/>
      <c r="CA73" s="2057"/>
      <c r="CB73" s="2057"/>
      <c r="CC73" s="2057"/>
      <c r="CD73" s="2057"/>
      <c r="CE73" s="2057"/>
      <c r="CF73" s="1987"/>
    </row>
    <row r="74" spans="1:84" ht="5.25" customHeight="1" thickBot="1">
      <c r="A74" s="322"/>
      <c r="B74" s="322"/>
      <c r="C74" s="322"/>
      <c r="D74" s="322"/>
      <c r="E74" s="2071"/>
      <c r="F74" s="2072"/>
      <c r="G74" s="2100"/>
      <c r="H74" s="2101"/>
      <c r="I74" s="2101"/>
      <c r="J74" s="2101"/>
      <c r="K74" s="2102"/>
      <c r="L74" s="2103"/>
      <c r="M74" s="2104"/>
      <c r="N74" s="2104"/>
      <c r="O74" s="2104"/>
      <c r="P74" s="2104"/>
      <c r="Q74" s="2104"/>
      <c r="R74" s="2104"/>
      <c r="S74" s="2104"/>
      <c r="T74" s="2104"/>
      <c r="U74" s="2104"/>
      <c r="V74" s="2104"/>
      <c r="W74" s="2104"/>
      <c r="X74" s="2104"/>
      <c r="Y74" s="2104"/>
      <c r="Z74" s="2104"/>
      <c r="AA74" s="2104"/>
      <c r="AB74" s="2104"/>
      <c r="AC74" s="2111"/>
      <c r="AD74" s="2112"/>
      <c r="AG74" s="443"/>
      <c r="AH74" s="443"/>
      <c r="AI74" s="443"/>
      <c r="AJ74" s="2113"/>
      <c r="AK74" s="2113"/>
      <c r="AL74" s="2113"/>
      <c r="AM74" s="2113"/>
      <c r="AN74" s="2113"/>
      <c r="AO74" s="2113"/>
      <c r="AP74" s="2113"/>
      <c r="AQ74" s="2113"/>
      <c r="AR74" s="2113"/>
      <c r="AS74" s="2113"/>
      <c r="AT74" s="2113"/>
      <c r="AU74" s="2114"/>
      <c r="AV74" s="2114"/>
      <c r="AW74" s="2114"/>
      <c r="AX74" s="2114"/>
      <c r="AY74" s="2114"/>
      <c r="AZ74" s="2114"/>
      <c r="BA74" s="2114"/>
      <c r="BB74" s="2114"/>
      <c r="BC74" s="2114"/>
      <c r="BD74" s="2114"/>
      <c r="BE74" s="2114"/>
      <c r="BF74" s="2114"/>
      <c r="BG74" s="2114"/>
      <c r="BH74" s="2114"/>
      <c r="BI74" s="2114"/>
      <c r="BJ74" s="2114"/>
      <c r="BK74" s="2114"/>
      <c r="BL74" s="2114"/>
      <c r="BM74" s="2114"/>
      <c r="BN74" s="2114"/>
      <c r="BO74" s="2114"/>
      <c r="BP74" s="2057"/>
      <c r="BQ74" s="2057"/>
      <c r="BR74" s="2057"/>
      <c r="BS74" s="2057"/>
      <c r="BT74" s="2057"/>
      <c r="BU74" s="2057"/>
      <c r="BV74" s="2057"/>
      <c r="BW74" s="2057"/>
      <c r="BX74" s="1987"/>
      <c r="BY74" s="2057"/>
      <c r="BZ74" s="2057"/>
      <c r="CA74" s="2057"/>
      <c r="CB74" s="2057"/>
      <c r="CC74" s="2057"/>
      <c r="CD74" s="2057"/>
      <c r="CE74" s="2057"/>
      <c r="CF74" s="1987"/>
    </row>
    <row r="75" spans="1:84" ht="5.25" customHeight="1">
      <c r="A75" s="322"/>
      <c r="B75" s="322"/>
      <c r="C75" s="322"/>
      <c r="D75" s="322"/>
      <c r="E75" s="328"/>
      <c r="F75" s="328"/>
      <c r="G75" s="328"/>
      <c r="H75" s="328"/>
      <c r="I75" s="328"/>
      <c r="J75" s="328"/>
      <c r="K75" s="328"/>
      <c r="L75" s="328"/>
      <c r="M75" s="328"/>
      <c r="N75" s="328"/>
      <c r="O75" s="328"/>
      <c r="P75" s="323"/>
      <c r="Q75" s="323"/>
      <c r="R75" s="323"/>
      <c r="S75" s="323"/>
      <c r="T75" s="323"/>
      <c r="U75" s="323"/>
      <c r="V75" s="323"/>
      <c r="W75" s="323"/>
      <c r="X75" s="323"/>
      <c r="Y75" s="323"/>
      <c r="Z75" s="323"/>
      <c r="AA75" s="323"/>
      <c r="AB75" s="323"/>
      <c r="AC75" s="323"/>
      <c r="AD75" s="326"/>
      <c r="AG75" s="323"/>
      <c r="AH75" s="323"/>
      <c r="AI75" s="323"/>
      <c r="AJ75" s="323"/>
      <c r="AK75" s="323"/>
      <c r="AL75" s="323"/>
      <c r="AM75" s="323"/>
      <c r="AN75" s="323"/>
      <c r="AO75" s="323"/>
      <c r="AP75" s="323"/>
      <c r="AQ75" s="323"/>
      <c r="AR75" s="323"/>
      <c r="AS75" s="323"/>
      <c r="AT75" s="323"/>
      <c r="AU75" s="323"/>
      <c r="AV75" s="323"/>
      <c r="AW75" s="323"/>
      <c r="AX75" s="323"/>
      <c r="AY75" s="323"/>
      <c r="AZ75" s="323"/>
      <c r="BA75" s="323"/>
      <c r="BB75" s="323"/>
      <c r="BC75" s="323"/>
      <c r="BD75" s="323"/>
      <c r="BE75" s="323"/>
      <c r="BF75" s="323"/>
      <c r="BG75" s="323"/>
      <c r="BH75" s="323"/>
      <c r="BI75" s="323"/>
      <c r="BJ75" s="323"/>
      <c r="BK75" s="323"/>
      <c r="BL75" s="323"/>
      <c r="BM75" s="323"/>
      <c r="BN75" s="323"/>
      <c r="BO75" s="323"/>
      <c r="BP75" s="323"/>
      <c r="BQ75" s="323"/>
      <c r="BR75" s="323"/>
      <c r="BS75" s="323"/>
      <c r="BT75" s="323"/>
      <c r="BU75" s="323"/>
      <c r="BV75" s="323"/>
      <c r="BW75" s="323"/>
      <c r="BX75" s="324"/>
      <c r="BY75" s="323"/>
      <c r="BZ75" s="323"/>
      <c r="CA75" s="323"/>
      <c r="CB75" s="323"/>
      <c r="CC75" s="323"/>
      <c r="CD75" s="323"/>
      <c r="CE75" s="323"/>
      <c r="CF75" s="324"/>
    </row>
    <row r="76" spans="1:84" ht="5.25" customHeight="1">
      <c r="A76" s="322"/>
      <c r="B76" s="322"/>
      <c r="C76" s="322"/>
      <c r="D76" s="322"/>
      <c r="E76" s="1904" t="s">
        <v>596</v>
      </c>
      <c r="F76" s="1904"/>
      <c r="G76" s="1904"/>
      <c r="H76" s="1904"/>
      <c r="I76" s="1904"/>
      <c r="J76" s="1904"/>
      <c r="K76" s="1904"/>
      <c r="L76" s="1904"/>
      <c r="M76" s="1904"/>
      <c r="N76" s="1904"/>
      <c r="O76" s="1904"/>
      <c r="P76" s="1904"/>
      <c r="Q76" s="1904"/>
      <c r="R76" s="1904"/>
      <c r="S76" s="1904"/>
      <c r="T76" s="1904"/>
      <c r="U76" s="1904"/>
      <c r="V76" s="1904"/>
      <c r="W76" s="1904"/>
      <c r="X76" s="1904"/>
      <c r="Y76" s="1904"/>
      <c r="Z76" s="1904"/>
      <c r="AA76" s="1904"/>
      <c r="AB76" s="1904"/>
      <c r="AC76" s="1904"/>
      <c r="AD76" s="1904"/>
      <c r="AE76" s="1904"/>
      <c r="AF76" s="1904"/>
      <c r="AG76" s="1904"/>
      <c r="AH76" s="1904"/>
      <c r="AI76" s="1904"/>
      <c r="AJ76" s="1904"/>
      <c r="AK76" s="1904"/>
      <c r="AL76" s="1904"/>
      <c r="AR76" s="329"/>
      <c r="AS76" s="329"/>
      <c r="AT76" s="329"/>
      <c r="AU76" s="329"/>
      <c r="AV76" s="329"/>
      <c r="AW76" s="329"/>
      <c r="AX76" s="329"/>
      <c r="AY76" s="329"/>
      <c r="AZ76" s="329"/>
      <c r="BA76" s="329"/>
      <c r="BB76" s="329"/>
      <c r="BC76" s="329"/>
      <c r="BD76" s="329"/>
      <c r="BE76" s="329"/>
      <c r="BF76" s="329"/>
      <c r="BG76" s="329"/>
      <c r="BH76" s="329"/>
      <c r="BI76" s="329"/>
      <c r="BJ76" s="329"/>
      <c r="BK76" s="329"/>
      <c r="BL76" s="329"/>
      <c r="BM76" s="329"/>
      <c r="BN76" s="329"/>
    </row>
    <row r="77" spans="1:84" ht="5.25" customHeight="1">
      <c r="A77" s="322"/>
      <c r="B77" s="322"/>
      <c r="C77" s="322"/>
      <c r="D77" s="322"/>
      <c r="E77" s="1904"/>
      <c r="F77" s="1904"/>
      <c r="G77" s="1904"/>
      <c r="H77" s="1904"/>
      <c r="I77" s="1904"/>
      <c r="J77" s="1904"/>
      <c r="K77" s="1904"/>
      <c r="L77" s="1904"/>
      <c r="M77" s="1904"/>
      <c r="N77" s="1904"/>
      <c r="O77" s="1904"/>
      <c r="P77" s="1904"/>
      <c r="Q77" s="1904"/>
      <c r="R77" s="1904"/>
      <c r="S77" s="1904"/>
      <c r="T77" s="1904"/>
      <c r="U77" s="1904"/>
      <c r="V77" s="1904"/>
      <c r="W77" s="1904"/>
      <c r="X77" s="1904"/>
      <c r="Y77" s="1904"/>
      <c r="Z77" s="1904"/>
      <c r="AA77" s="1904"/>
      <c r="AB77" s="1904"/>
      <c r="AC77" s="1904"/>
      <c r="AD77" s="1904"/>
      <c r="AE77" s="1904"/>
      <c r="AF77" s="1904"/>
      <c r="AG77" s="1904"/>
      <c r="AH77" s="1904"/>
      <c r="AI77" s="1904"/>
      <c r="AJ77" s="1904"/>
      <c r="AK77" s="1904"/>
      <c r="AL77" s="1904"/>
      <c r="AR77" s="329"/>
      <c r="AS77" s="329"/>
      <c r="AT77" s="329"/>
      <c r="AU77" s="329"/>
      <c r="AV77" s="329"/>
      <c r="AW77" s="329"/>
      <c r="AX77" s="329"/>
      <c r="AY77" s="329"/>
      <c r="AZ77" s="329"/>
      <c r="BA77" s="329"/>
      <c r="BB77" s="329"/>
      <c r="BC77" s="329"/>
      <c r="BD77" s="329"/>
      <c r="BE77" s="329"/>
      <c r="BF77" s="329"/>
      <c r="BG77" s="329"/>
      <c r="BH77" s="329"/>
      <c r="BI77" s="329"/>
      <c r="BJ77" s="329"/>
      <c r="BK77" s="329"/>
      <c r="BL77" s="329"/>
      <c r="BM77" s="329"/>
      <c r="BN77" s="329"/>
      <c r="BO77" s="317"/>
      <c r="BP77" s="317"/>
      <c r="BQ77" s="317"/>
      <c r="BR77" s="317"/>
      <c r="BS77" s="317"/>
      <c r="BT77" s="317"/>
      <c r="BU77" s="317"/>
      <c r="BV77" s="317"/>
      <c r="BW77" s="317"/>
      <c r="BX77" s="317"/>
      <c r="BY77" s="317"/>
      <c r="BZ77" s="317"/>
      <c r="CA77" s="317"/>
      <c r="CB77" s="317"/>
      <c r="CC77" s="317"/>
    </row>
    <row r="78" spans="1:84" ht="4.5" customHeight="1" thickBot="1">
      <c r="A78" s="322"/>
      <c r="B78" s="322"/>
      <c r="C78" s="322"/>
      <c r="D78" s="322"/>
      <c r="E78" s="2209"/>
      <c r="F78" s="2209"/>
      <c r="G78" s="2209"/>
      <c r="H78" s="2209"/>
      <c r="I78" s="2209"/>
      <c r="J78" s="2209"/>
      <c r="K78" s="2209"/>
      <c r="L78" s="2209"/>
      <c r="M78" s="2209"/>
      <c r="N78" s="2209"/>
      <c r="O78" s="2209"/>
      <c r="P78" s="2209"/>
      <c r="Q78" s="2209"/>
      <c r="R78" s="2209"/>
      <c r="S78" s="2209"/>
      <c r="T78" s="2209"/>
      <c r="U78" s="2209"/>
      <c r="V78" s="2209"/>
      <c r="W78" s="2209"/>
      <c r="X78" s="2209"/>
      <c r="Y78" s="2209"/>
      <c r="Z78" s="2209"/>
      <c r="AA78" s="2209"/>
      <c r="AB78" s="2209"/>
      <c r="AC78" s="2209"/>
      <c r="AD78" s="2209"/>
      <c r="AE78" s="2209"/>
      <c r="AF78" s="2209"/>
      <c r="AG78" s="2209"/>
      <c r="AH78" s="2209"/>
      <c r="AI78" s="2209"/>
      <c r="AJ78" s="2209"/>
      <c r="AK78" s="2209"/>
      <c r="AL78" s="2209"/>
      <c r="BO78" s="330"/>
      <c r="BP78" s="330"/>
      <c r="BQ78" s="330"/>
      <c r="BR78" s="330"/>
      <c r="BS78" s="330"/>
      <c r="BT78" s="330"/>
      <c r="BU78" s="330"/>
      <c r="BV78" s="330"/>
      <c r="BW78" s="330"/>
      <c r="BX78" s="330" t="s">
        <v>322</v>
      </c>
      <c r="BY78" s="330"/>
      <c r="BZ78" s="317"/>
      <c r="CA78" s="317"/>
      <c r="CB78" s="317"/>
      <c r="CC78" s="317"/>
    </row>
    <row r="79" spans="1:84" ht="4.5" customHeight="1">
      <c r="A79" s="322"/>
      <c r="B79" s="322"/>
      <c r="C79" s="322"/>
      <c r="D79" s="322"/>
      <c r="E79" s="1995"/>
      <c r="F79" s="1996"/>
      <c r="G79" s="1996"/>
      <c r="H79" s="1996"/>
      <c r="I79" s="1996"/>
      <c r="J79" s="1996"/>
      <c r="K79" s="1996"/>
      <c r="L79" s="1996"/>
      <c r="M79" s="1996"/>
      <c r="N79" s="1996"/>
      <c r="O79" s="1996"/>
      <c r="P79" s="1996"/>
      <c r="Q79" s="1996"/>
      <c r="R79" s="1997"/>
      <c r="S79" s="2004" t="s">
        <v>323</v>
      </c>
      <c r="T79" s="2005"/>
      <c r="U79" s="2005"/>
      <c r="V79" s="2005"/>
      <c r="W79" s="2005"/>
      <c r="X79" s="2005"/>
      <c r="Y79" s="2005"/>
      <c r="Z79" s="2005"/>
      <c r="AA79" s="2005"/>
      <c r="AB79" s="2005"/>
      <c r="AC79" s="2005"/>
      <c r="AD79" s="2006"/>
      <c r="AE79" s="2013" t="s">
        <v>318</v>
      </c>
      <c r="AF79" s="2014"/>
      <c r="AG79" s="2014"/>
      <c r="AH79" s="2014"/>
      <c r="AI79" s="2014"/>
      <c r="AJ79" s="2014"/>
      <c r="AK79" s="2014"/>
      <c r="AL79" s="2014"/>
      <c r="AM79" s="2014"/>
      <c r="AN79" s="2014"/>
      <c r="AO79" s="2014"/>
      <c r="AP79" s="2014"/>
      <c r="AQ79" s="2015"/>
      <c r="AR79" s="2022" t="s">
        <v>324</v>
      </c>
      <c r="AS79" s="2023"/>
      <c r="AT79" s="2023"/>
      <c r="AU79" s="2023"/>
      <c r="AV79" s="2023"/>
      <c r="AW79" s="2023"/>
      <c r="AX79" s="2023"/>
      <c r="AY79" s="2023"/>
      <c r="AZ79" s="2023"/>
      <c r="BA79" s="2023"/>
      <c r="BB79" s="2023"/>
      <c r="BC79" s="2023"/>
      <c r="BD79" s="2024"/>
      <c r="BE79" s="2028" t="s">
        <v>325</v>
      </c>
      <c r="BF79" s="2029"/>
      <c r="BG79" s="2029"/>
      <c r="BH79" s="2029"/>
      <c r="BI79" s="2029"/>
      <c r="BJ79" s="2029"/>
      <c r="BK79" s="2029"/>
      <c r="BL79" s="2029"/>
      <c r="BM79" s="2029"/>
      <c r="BN79" s="2029"/>
      <c r="BO79" s="2029"/>
      <c r="BP79" s="2029"/>
      <c r="BQ79" s="2030"/>
      <c r="BR79" s="2022" t="s">
        <v>326</v>
      </c>
      <c r="BS79" s="2023"/>
      <c r="BT79" s="2023"/>
      <c r="BU79" s="2023"/>
      <c r="BV79" s="2023"/>
      <c r="BW79" s="2023"/>
      <c r="BX79" s="2023"/>
      <c r="BY79" s="2023"/>
      <c r="BZ79" s="2023"/>
      <c r="CA79" s="2023"/>
      <c r="CB79" s="2023"/>
      <c r="CC79" s="2023"/>
      <c r="CD79" s="2023"/>
      <c r="CE79" s="2023"/>
      <c r="CF79" s="2037"/>
    </row>
    <row r="80" spans="1:84" ht="4.5" customHeight="1">
      <c r="A80" s="322"/>
      <c r="B80" s="322"/>
      <c r="C80" s="322"/>
      <c r="D80" s="322"/>
      <c r="E80" s="1998"/>
      <c r="F80" s="1999"/>
      <c r="G80" s="1999"/>
      <c r="H80" s="1999"/>
      <c r="I80" s="1999"/>
      <c r="J80" s="1999"/>
      <c r="K80" s="1999"/>
      <c r="L80" s="1999"/>
      <c r="M80" s="1999"/>
      <c r="N80" s="1999"/>
      <c r="O80" s="1999"/>
      <c r="P80" s="1999"/>
      <c r="Q80" s="1999"/>
      <c r="R80" s="2000"/>
      <c r="S80" s="2007"/>
      <c r="T80" s="2008"/>
      <c r="U80" s="2008"/>
      <c r="V80" s="2008"/>
      <c r="W80" s="2008"/>
      <c r="X80" s="2008"/>
      <c r="Y80" s="2008"/>
      <c r="Z80" s="2008"/>
      <c r="AA80" s="2008"/>
      <c r="AB80" s="2008"/>
      <c r="AC80" s="2008"/>
      <c r="AD80" s="2009"/>
      <c r="AE80" s="2016"/>
      <c r="AF80" s="2017"/>
      <c r="AG80" s="2017"/>
      <c r="AH80" s="2017"/>
      <c r="AI80" s="2017"/>
      <c r="AJ80" s="2017"/>
      <c r="AK80" s="2017"/>
      <c r="AL80" s="2017"/>
      <c r="AM80" s="2017"/>
      <c r="AN80" s="2017"/>
      <c r="AO80" s="2017"/>
      <c r="AP80" s="2017"/>
      <c r="AQ80" s="2018"/>
      <c r="AR80" s="2025"/>
      <c r="AS80" s="2026"/>
      <c r="AT80" s="2026"/>
      <c r="AU80" s="2026"/>
      <c r="AV80" s="2026"/>
      <c r="AW80" s="2026"/>
      <c r="AX80" s="2026"/>
      <c r="AY80" s="2026"/>
      <c r="AZ80" s="2026"/>
      <c r="BA80" s="2026"/>
      <c r="BB80" s="2026"/>
      <c r="BC80" s="2026"/>
      <c r="BD80" s="2027"/>
      <c r="BE80" s="2031"/>
      <c r="BF80" s="2032"/>
      <c r="BG80" s="2032"/>
      <c r="BH80" s="2032"/>
      <c r="BI80" s="2032"/>
      <c r="BJ80" s="2032"/>
      <c r="BK80" s="2032"/>
      <c r="BL80" s="2032"/>
      <c r="BM80" s="2032"/>
      <c r="BN80" s="2032"/>
      <c r="BO80" s="2032"/>
      <c r="BP80" s="2032"/>
      <c r="BQ80" s="2033"/>
      <c r="BR80" s="2025"/>
      <c r="BS80" s="2026"/>
      <c r="BT80" s="2026"/>
      <c r="BU80" s="2026"/>
      <c r="BV80" s="2026"/>
      <c r="BW80" s="2026"/>
      <c r="BX80" s="2026"/>
      <c r="BY80" s="2026"/>
      <c r="BZ80" s="2026"/>
      <c r="CA80" s="2026"/>
      <c r="CB80" s="2026"/>
      <c r="CC80" s="2026"/>
      <c r="CD80" s="2026"/>
      <c r="CE80" s="2026"/>
      <c r="CF80" s="2038"/>
    </row>
    <row r="81" spans="1:84" ht="4.5" customHeight="1">
      <c r="A81" s="322"/>
      <c r="B81" s="322"/>
      <c r="C81" s="322"/>
      <c r="D81" s="322"/>
      <c r="E81" s="1998"/>
      <c r="F81" s="1999"/>
      <c r="G81" s="1999"/>
      <c r="H81" s="1999"/>
      <c r="I81" s="1999"/>
      <c r="J81" s="1999"/>
      <c r="K81" s="1999"/>
      <c r="L81" s="1999"/>
      <c r="M81" s="1999"/>
      <c r="N81" s="1999"/>
      <c r="O81" s="1999"/>
      <c r="P81" s="1999"/>
      <c r="Q81" s="1999"/>
      <c r="R81" s="2000"/>
      <c r="S81" s="2007"/>
      <c r="T81" s="2008"/>
      <c r="U81" s="2008"/>
      <c r="V81" s="2008"/>
      <c r="W81" s="2008"/>
      <c r="X81" s="2008"/>
      <c r="Y81" s="2008"/>
      <c r="Z81" s="2008"/>
      <c r="AA81" s="2008"/>
      <c r="AB81" s="2008"/>
      <c r="AC81" s="2008"/>
      <c r="AD81" s="2009"/>
      <c r="AE81" s="2016"/>
      <c r="AF81" s="2017"/>
      <c r="AG81" s="2017"/>
      <c r="AH81" s="2017"/>
      <c r="AI81" s="2017"/>
      <c r="AJ81" s="2017"/>
      <c r="AK81" s="2017"/>
      <c r="AL81" s="2017"/>
      <c r="AM81" s="2017"/>
      <c r="AN81" s="2017"/>
      <c r="AO81" s="2017"/>
      <c r="AP81" s="2017"/>
      <c r="AQ81" s="2018"/>
      <c r="AR81" s="2039" t="s">
        <v>327</v>
      </c>
      <c r="AS81" s="2039"/>
      <c r="AT81" s="2039"/>
      <c r="AU81" s="2039"/>
      <c r="AV81" s="2039"/>
      <c r="AW81" s="2039"/>
      <c r="AX81" s="2039"/>
      <c r="AY81" s="2039"/>
      <c r="AZ81" s="2039"/>
      <c r="BA81" s="2039"/>
      <c r="BB81" s="2039"/>
      <c r="BC81" s="2039"/>
      <c r="BD81" s="2039"/>
      <c r="BE81" s="2031"/>
      <c r="BF81" s="2032"/>
      <c r="BG81" s="2032"/>
      <c r="BH81" s="2032"/>
      <c r="BI81" s="2032"/>
      <c r="BJ81" s="2032"/>
      <c r="BK81" s="2032"/>
      <c r="BL81" s="2032"/>
      <c r="BM81" s="2032"/>
      <c r="BN81" s="2032"/>
      <c r="BO81" s="2032"/>
      <c r="BP81" s="2032"/>
      <c r="BQ81" s="2033"/>
      <c r="BR81" s="2039" t="s">
        <v>328</v>
      </c>
      <c r="BS81" s="2039"/>
      <c r="BT81" s="2039"/>
      <c r="BU81" s="2039"/>
      <c r="BV81" s="2039"/>
      <c r="BW81" s="2039"/>
      <c r="BX81" s="2039"/>
      <c r="BY81" s="2039"/>
      <c r="BZ81" s="2039"/>
      <c r="CA81" s="2039"/>
      <c r="CB81" s="2039"/>
      <c r="CC81" s="2039"/>
      <c r="CD81" s="2039"/>
      <c r="CE81" s="2039"/>
      <c r="CF81" s="2040"/>
    </row>
    <row r="82" spans="1:84" ht="4.5" customHeight="1">
      <c r="A82" s="322"/>
      <c r="B82" s="322"/>
      <c r="C82" s="322"/>
      <c r="D82" s="322"/>
      <c r="E82" s="2001"/>
      <c r="F82" s="2002"/>
      <c r="G82" s="2002"/>
      <c r="H82" s="2002"/>
      <c r="I82" s="2002"/>
      <c r="J82" s="2002"/>
      <c r="K82" s="2002"/>
      <c r="L82" s="2002"/>
      <c r="M82" s="2002"/>
      <c r="N82" s="2002"/>
      <c r="O82" s="2002"/>
      <c r="P82" s="2002"/>
      <c r="Q82" s="2002"/>
      <c r="R82" s="2003"/>
      <c r="S82" s="2010"/>
      <c r="T82" s="2011"/>
      <c r="U82" s="2011"/>
      <c r="V82" s="2011"/>
      <c r="W82" s="2011"/>
      <c r="X82" s="2011"/>
      <c r="Y82" s="2011"/>
      <c r="Z82" s="2011"/>
      <c r="AA82" s="2011"/>
      <c r="AB82" s="2011"/>
      <c r="AC82" s="2011"/>
      <c r="AD82" s="2012"/>
      <c r="AE82" s="2019"/>
      <c r="AF82" s="2020"/>
      <c r="AG82" s="2020"/>
      <c r="AH82" s="2020"/>
      <c r="AI82" s="2020"/>
      <c r="AJ82" s="2020"/>
      <c r="AK82" s="2020"/>
      <c r="AL82" s="2020"/>
      <c r="AM82" s="2020"/>
      <c r="AN82" s="2020"/>
      <c r="AO82" s="2020"/>
      <c r="AP82" s="2020"/>
      <c r="AQ82" s="2021"/>
      <c r="AR82" s="2039"/>
      <c r="AS82" s="2039"/>
      <c r="AT82" s="2039"/>
      <c r="AU82" s="2039"/>
      <c r="AV82" s="2039"/>
      <c r="AW82" s="2039"/>
      <c r="AX82" s="2039"/>
      <c r="AY82" s="2039"/>
      <c r="AZ82" s="2039"/>
      <c r="BA82" s="2039"/>
      <c r="BB82" s="2039"/>
      <c r="BC82" s="2039"/>
      <c r="BD82" s="2039"/>
      <c r="BE82" s="2034"/>
      <c r="BF82" s="2035"/>
      <c r="BG82" s="2035"/>
      <c r="BH82" s="2035"/>
      <c r="BI82" s="2035"/>
      <c r="BJ82" s="2035"/>
      <c r="BK82" s="2035"/>
      <c r="BL82" s="2035"/>
      <c r="BM82" s="2035"/>
      <c r="BN82" s="2035"/>
      <c r="BO82" s="2035"/>
      <c r="BP82" s="2035"/>
      <c r="BQ82" s="2036"/>
      <c r="BR82" s="2039"/>
      <c r="BS82" s="2039"/>
      <c r="BT82" s="2039"/>
      <c r="BU82" s="2039"/>
      <c r="BV82" s="2039"/>
      <c r="BW82" s="2039"/>
      <c r="BX82" s="2039"/>
      <c r="BY82" s="2039"/>
      <c r="BZ82" s="2039"/>
      <c r="CA82" s="2039"/>
      <c r="CB82" s="2039"/>
      <c r="CC82" s="2039"/>
      <c r="CD82" s="2039"/>
      <c r="CE82" s="2039"/>
      <c r="CF82" s="2040"/>
    </row>
    <row r="83" spans="1:84" ht="4.5" customHeight="1">
      <c r="A83" s="322"/>
      <c r="B83" s="322"/>
      <c r="C83" s="322"/>
      <c r="D83" s="322"/>
      <c r="E83" s="2047" t="s">
        <v>329</v>
      </c>
      <c r="F83" s="2048"/>
      <c r="G83" s="2048"/>
      <c r="H83" s="2048"/>
      <c r="I83" s="2048"/>
      <c r="J83" s="2048"/>
      <c r="K83" s="2048"/>
      <c r="L83" s="2049" t="s">
        <v>330</v>
      </c>
      <c r="M83" s="1976"/>
      <c r="N83" s="1976"/>
      <c r="O83" s="1976"/>
      <c r="P83" s="1976"/>
      <c r="Q83" s="1976"/>
      <c r="R83" s="1977"/>
      <c r="S83" s="1948" t="s">
        <v>61</v>
      </c>
      <c r="T83" s="1805"/>
      <c r="U83" s="1805"/>
      <c r="V83" s="1805"/>
      <c r="W83" s="1805"/>
      <c r="X83" s="1805"/>
      <c r="Y83" s="1805"/>
      <c r="Z83" s="1805"/>
      <c r="AA83" s="1805"/>
      <c r="AB83" s="1805"/>
      <c r="AC83" s="1805"/>
      <c r="AD83" s="1991" t="s">
        <v>232</v>
      </c>
      <c r="AE83" s="1806" t="s">
        <v>61</v>
      </c>
      <c r="AF83" s="1806"/>
      <c r="AG83" s="1806"/>
      <c r="AH83" s="1806"/>
      <c r="AI83" s="1806"/>
      <c r="AJ83" s="1806"/>
      <c r="AK83" s="1806"/>
      <c r="AL83" s="1806"/>
      <c r="AM83" s="1806"/>
      <c r="AN83" s="1806"/>
      <c r="AO83" s="1806"/>
      <c r="AP83" s="1806"/>
      <c r="AQ83" s="1994" t="s">
        <v>232</v>
      </c>
      <c r="AR83" s="1948" t="s">
        <v>61</v>
      </c>
      <c r="AS83" s="1805"/>
      <c r="AT83" s="1805"/>
      <c r="AU83" s="1805"/>
      <c r="AV83" s="1805"/>
      <c r="AW83" s="1805"/>
      <c r="AX83" s="1805"/>
      <c r="AY83" s="1805"/>
      <c r="AZ83" s="1805"/>
      <c r="BA83" s="1805"/>
      <c r="BB83" s="1805"/>
      <c r="BC83" s="1805"/>
      <c r="BD83" s="1991" t="s">
        <v>232</v>
      </c>
      <c r="BE83" s="2041" t="s">
        <v>61</v>
      </c>
      <c r="BF83" s="2042"/>
      <c r="BG83" s="2042"/>
      <c r="BH83" s="2042"/>
      <c r="BI83" s="2042"/>
      <c r="BJ83" s="2042"/>
      <c r="BK83" s="2042"/>
      <c r="BL83" s="2042"/>
      <c r="BM83" s="2042"/>
      <c r="BN83" s="2042"/>
      <c r="BO83" s="2042"/>
      <c r="BP83" s="2042"/>
      <c r="BQ83" s="1991" t="s">
        <v>242</v>
      </c>
      <c r="BR83" s="1808" t="s">
        <v>671</v>
      </c>
      <c r="BS83" s="1809"/>
      <c r="BT83" s="1805"/>
      <c r="BU83" s="1805"/>
      <c r="BV83" s="1805"/>
      <c r="BW83" s="1805"/>
      <c r="BX83" s="1805"/>
      <c r="BY83" s="1805"/>
      <c r="BZ83" s="1805"/>
      <c r="CA83" s="1805"/>
      <c r="CB83" s="1805"/>
      <c r="CC83" s="1805"/>
      <c r="CD83" s="1805"/>
      <c r="CE83" s="1805"/>
      <c r="CF83" s="1862" t="s">
        <v>242</v>
      </c>
    </row>
    <row r="84" spans="1:84" ht="4.5" customHeight="1">
      <c r="A84" s="322"/>
      <c r="B84" s="322"/>
      <c r="C84" s="322"/>
      <c r="D84" s="322"/>
      <c r="E84" s="2047"/>
      <c r="F84" s="2048"/>
      <c r="G84" s="2048"/>
      <c r="H84" s="2048"/>
      <c r="I84" s="2048"/>
      <c r="J84" s="2048"/>
      <c r="K84" s="2048"/>
      <c r="L84" s="2050"/>
      <c r="M84" s="1979"/>
      <c r="N84" s="1979"/>
      <c r="O84" s="1979"/>
      <c r="P84" s="1979"/>
      <c r="Q84" s="1979"/>
      <c r="R84" s="1980"/>
      <c r="S84" s="1845"/>
      <c r="T84" s="1806"/>
      <c r="U84" s="1806"/>
      <c r="V84" s="1806"/>
      <c r="W84" s="1806"/>
      <c r="X84" s="1806"/>
      <c r="Y84" s="1806"/>
      <c r="Z84" s="1806"/>
      <c r="AA84" s="1806"/>
      <c r="AB84" s="1806"/>
      <c r="AC84" s="1806"/>
      <c r="AD84" s="1992"/>
      <c r="AE84" s="1806"/>
      <c r="AF84" s="1806"/>
      <c r="AG84" s="1806"/>
      <c r="AH84" s="1806"/>
      <c r="AI84" s="1806"/>
      <c r="AJ84" s="1806"/>
      <c r="AK84" s="1806"/>
      <c r="AL84" s="1806"/>
      <c r="AM84" s="1806"/>
      <c r="AN84" s="1806"/>
      <c r="AO84" s="1806"/>
      <c r="AP84" s="1806"/>
      <c r="AQ84" s="1994"/>
      <c r="AR84" s="1845"/>
      <c r="AS84" s="1806"/>
      <c r="AT84" s="1806"/>
      <c r="AU84" s="1806"/>
      <c r="AV84" s="1806"/>
      <c r="AW84" s="1806"/>
      <c r="AX84" s="1806"/>
      <c r="AY84" s="1806"/>
      <c r="AZ84" s="1806"/>
      <c r="BA84" s="1806"/>
      <c r="BB84" s="1806"/>
      <c r="BC84" s="1806"/>
      <c r="BD84" s="1992"/>
      <c r="BE84" s="2043"/>
      <c r="BF84" s="2044"/>
      <c r="BG84" s="2044"/>
      <c r="BH84" s="2044"/>
      <c r="BI84" s="2044"/>
      <c r="BJ84" s="2044"/>
      <c r="BK84" s="2044"/>
      <c r="BL84" s="2044"/>
      <c r="BM84" s="2044"/>
      <c r="BN84" s="2044"/>
      <c r="BO84" s="2044"/>
      <c r="BP84" s="2044"/>
      <c r="BQ84" s="1992"/>
      <c r="BR84" s="1810"/>
      <c r="BS84" s="1811"/>
      <c r="BT84" s="1806"/>
      <c r="BU84" s="1806"/>
      <c r="BV84" s="1806"/>
      <c r="BW84" s="1806"/>
      <c r="BX84" s="1806"/>
      <c r="BY84" s="1806"/>
      <c r="BZ84" s="1806"/>
      <c r="CA84" s="1806"/>
      <c r="CB84" s="1806"/>
      <c r="CC84" s="1806"/>
      <c r="CD84" s="1806"/>
      <c r="CE84" s="1806"/>
      <c r="CF84" s="1834"/>
    </row>
    <row r="85" spans="1:84" ht="4.5" customHeight="1">
      <c r="A85" s="322"/>
      <c r="B85" s="322"/>
      <c r="C85" s="322"/>
      <c r="D85" s="322"/>
      <c r="E85" s="2047"/>
      <c r="F85" s="2048"/>
      <c r="G85" s="2048"/>
      <c r="H85" s="2048"/>
      <c r="I85" s="2048"/>
      <c r="J85" s="2048"/>
      <c r="K85" s="2048"/>
      <c r="L85" s="2050"/>
      <c r="M85" s="1979"/>
      <c r="N85" s="1979"/>
      <c r="O85" s="1979"/>
      <c r="P85" s="1979"/>
      <c r="Q85" s="1979"/>
      <c r="R85" s="1980"/>
      <c r="S85" s="1845"/>
      <c r="T85" s="1806"/>
      <c r="U85" s="1806"/>
      <c r="V85" s="1806"/>
      <c r="W85" s="1806"/>
      <c r="X85" s="1806"/>
      <c r="Y85" s="1806"/>
      <c r="Z85" s="1806"/>
      <c r="AA85" s="1806"/>
      <c r="AB85" s="1806"/>
      <c r="AC85" s="1806"/>
      <c r="AD85" s="1992"/>
      <c r="AE85" s="1806"/>
      <c r="AF85" s="1806"/>
      <c r="AG85" s="1806"/>
      <c r="AH85" s="1806"/>
      <c r="AI85" s="1806"/>
      <c r="AJ85" s="1806"/>
      <c r="AK85" s="1806"/>
      <c r="AL85" s="1806"/>
      <c r="AM85" s="1806"/>
      <c r="AN85" s="1806"/>
      <c r="AO85" s="1806"/>
      <c r="AP85" s="1806"/>
      <c r="AQ85" s="1994"/>
      <c r="AR85" s="1845"/>
      <c r="AS85" s="1806"/>
      <c r="AT85" s="1806"/>
      <c r="AU85" s="1806"/>
      <c r="AV85" s="1806"/>
      <c r="AW85" s="1806"/>
      <c r="AX85" s="1806"/>
      <c r="AY85" s="1806"/>
      <c r="AZ85" s="1806"/>
      <c r="BA85" s="1806"/>
      <c r="BB85" s="1806"/>
      <c r="BC85" s="1806"/>
      <c r="BD85" s="1992"/>
      <c r="BE85" s="2043"/>
      <c r="BF85" s="2044"/>
      <c r="BG85" s="2044"/>
      <c r="BH85" s="2044"/>
      <c r="BI85" s="2044"/>
      <c r="BJ85" s="2044"/>
      <c r="BK85" s="2044"/>
      <c r="BL85" s="2044"/>
      <c r="BM85" s="2044"/>
      <c r="BN85" s="2044"/>
      <c r="BO85" s="2044"/>
      <c r="BP85" s="2044"/>
      <c r="BQ85" s="1992"/>
      <c r="BR85" s="1810"/>
      <c r="BS85" s="1811"/>
      <c r="BT85" s="1806"/>
      <c r="BU85" s="1806"/>
      <c r="BV85" s="1806"/>
      <c r="BW85" s="1806"/>
      <c r="BX85" s="1806"/>
      <c r="BY85" s="1806"/>
      <c r="BZ85" s="1806"/>
      <c r="CA85" s="1806"/>
      <c r="CB85" s="1806"/>
      <c r="CC85" s="1806"/>
      <c r="CD85" s="1806"/>
      <c r="CE85" s="1806"/>
      <c r="CF85" s="1834"/>
    </row>
    <row r="86" spans="1:84" ht="4.5" customHeight="1">
      <c r="A86" s="322"/>
      <c r="B86" s="322"/>
      <c r="C86" s="322"/>
      <c r="D86" s="322"/>
      <c r="E86" s="2047"/>
      <c r="F86" s="2048"/>
      <c r="G86" s="2048"/>
      <c r="H86" s="2048"/>
      <c r="I86" s="2048"/>
      <c r="J86" s="2048"/>
      <c r="K86" s="2048"/>
      <c r="L86" s="2051"/>
      <c r="M86" s="2052"/>
      <c r="N86" s="2052"/>
      <c r="O86" s="2052"/>
      <c r="P86" s="2052"/>
      <c r="Q86" s="2052"/>
      <c r="R86" s="2053"/>
      <c r="S86" s="1846"/>
      <c r="T86" s="1807"/>
      <c r="U86" s="1807"/>
      <c r="V86" s="1807"/>
      <c r="W86" s="1807"/>
      <c r="X86" s="1807"/>
      <c r="Y86" s="1807"/>
      <c r="Z86" s="1807"/>
      <c r="AA86" s="1807"/>
      <c r="AB86" s="1807"/>
      <c r="AC86" s="1807"/>
      <c r="AD86" s="1993"/>
      <c r="AE86" s="1806"/>
      <c r="AF86" s="1806"/>
      <c r="AG86" s="1806"/>
      <c r="AH86" s="1806"/>
      <c r="AI86" s="1806"/>
      <c r="AJ86" s="1806"/>
      <c r="AK86" s="1806"/>
      <c r="AL86" s="1806"/>
      <c r="AM86" s="1806"/>
      <c r="AN86" s="1806"/>
      <c r="AO86" s="1806"/>
      <c r="AP86" s="1806"/>
      <c r="AQ86" s="1994"/>
      <c r="AR86" s="1846"/>
      <c r="AS86" s="1807"/>
      <c r="AT86" s="1807"/>
      <c r="AU86" s="1807"/>
      <c r="AV86" s="1807"/>
      <c r="AW86" s="1807"/>
      <c r="AX86" s="1807"/>
      <c r="AY86" s="1807"/>
      <c r="AZ86" s="1807"/>
      <c r="BA86" s="1807"/>
      <c r="BB86" s="1807"/>
      <c r="BC86" s="1807"/>
      <c r="BD86" s="1993"/>
      <c r="BE86" s="2043"/>
      <c r="BF86" s="2044"/>
      <c r="BG86" s="2044"/>
      <c r="BH86" s="2044"/>
      <c r="BI86" s="2044"/>
      <c r="BJ86" s="2044"/>
      <c r="BK86" s="2044"/>
      <c r="BL86" s="2044"/>
      <c r="BM86" s="2044"/>
      <c r="BN86" s="2044"/>
      <c r="BO86" s="2044"/>
      <c r="BP86" s="2044"/>
      <c r="BQ86" s="1992"/>
      <c r="BR86" s="1812"/>
      <c r="BS86" s="1813"/>
      <c r="BT86" s="1807"/>
      <c r="BU86" s="1807"/>
      <c r="BV86" s="1807"/>
      <c r="BW86" s="1807"/>
      <c r="BX86" s="1807"/>
      <c r="BY86" s="1807"/>
      <c r="BZ86" s="1807"/>
      <c r="CA86" s="1807"/>
      <c r="CB86" s="1807"/>
      <c r="CC86" s="1807"/>
      <c r="CD86" s="1807"/>
      <c r="CE86" s="1807"/>
      <c r="CF86" s="1863"/>
    </row>
    <row r="87" spans="1:84" ht="4.5" customHeight="1">
      <c r="A87" s="322"/>
      <c r="B87" s="322"/>
      <c r="C87" s="322"/>
      <c r="D87" s="322"/>
      <c r="E87" s="2047"/>
      <c r="F87" s="2048"/>
      <c r="G87" s="2048"/>
      <c r="H87" s="2048"/>
      <c r="I87" s="2048"/>
      <c r="J87" s="2048"/>
      <c r="K87" s="2048"/>
      <c r="L87" s="2049" t="s">
        <v>331</v>
      </c>
      <c r="M87" s="1976"/>
      <c r="N87" s="1976"/>
      <c r="O87" s="1976"/>
      <c r="P87" s="1976"/>
      <c r="Q87" s="1976"/>
      <c r="R87" s="1977"/>
      <c r="S87" s="1806" t="s">
        <v>61</v>
      </c>
      <c r="T87" s="1806"/>
      <c r="U87" s="1806"/>
      <c r="V87" s="1806"/>
      <c r="W87" s="1806"/>
      <c r="X87" s="1806"/>
      <c r="Y87" s="1806"/>
      <c r="Z87" s="1806"/>
      <c r="AA87" s="1806"/>
      <c r="AB87" s="1806"/>
      <c r="AC87" s="1806"/>
      <c r="AD87" s="1947"/>
      <c r="AE87" s="1948" t="s">
        <v>61</v>
      </c>
      <c r="AF87" s="1805"/>
      <c r="AG87" s="1805"/>
      <c r="AH87" s="1805"/>
      <c r="AI87" s="1805"/>
      <c r="AJ87" s="1805"/>
      <c r="AK87" s="1805"/>
      <c r="AL87" s="1805"/>
      <c r="AM87" s="1805"/>
      <c r="AN87" s="1805"/>
      <c r="AO87" s="1805"/>
      <c r="AP87" s="1805"/>
      <c r="AQ87" s="1988"/>
      <c r="AR87" s="1806" t="s">
        <v>61</v>
      </c>
      <c r="AS87" s="1806"/>
      <c r="AT87" s="1806"/>
      <c r="AU87" s="1806"/>
      <c r="AV87" s="1806"/>
      <c r="AW87" s="1806"/>
      <c r="AX87" s="1806"/>
      <c r="AY87" s="1806"/>
      <c r="AZ87" s="1806"/>
      <c r="BA87" s="1806"/>
      <c r="BB87" s="1806"/>
      <c r="BC87" s="1806"/>
      <c r="BD87" s="1987"/>
      <c r="BE87" s="2043"/>
      <c r="BF87" s="2044"/>
      <c r="BG87" s="2044"/>
      <c r="BH87" s="2044"/>
      <c r="BI87" s="2044"/>
      <c r="BJ87" s="2044"/>
      <c r="BK87" s="2044"/>
      <c r="BL87" s="2044"/>
      <c r="BM87" s="2044"/>
      <c r="BN87" s="2044"/>
      <c r="BO87" s="2044"/>
      <c r="BP87" s="2044"/>
      <c r="BQ87" s="1992"/>
      <c r="BR87" s="1808" t="s">
        <v>672</v>
      </c>
      <c r="BS87" s="1809"/>
      <c r="BT87" s="1805"/>
      <c r="BU87" s="1805"/>
      <c r="BV87" s="1805"/>
      <c r="BW87" s="1805"/>
      <c r="BX87" s="1805"/>
      <c r="BY87" s="1805"/>
      <c r="BZ87" s="1805"/>
      <c r="CA87" s="1805"/>
      <c r="CB87" s="1805"/>
      <c r="CC87" s="1805"/>
      <c r="CD87" s="1805"/>
      <c r="CE87" s="1805"/>
      <c r="CF87" s="1865"/>
    </row>
    <row r="88" spans="1:84" ht="4.5" customHeight="1">
      <c r="A88" s="322"/>
      <c r="B88" s="322"/>
      <c r="C88" s="322"/>
      <c r="D88" s="322"/>
      <c r="E88" s="2047"/>
      <c r="F88" s="2048"/>
      <c r="G88" s="2048"/>
      <c r="H88" s="2048"/>
      <c r="I88" s="2048"/>
      <c r="J88" s="2048"/>
      <c r="K88" s="2048"/>
      <c r="L88" s="2050"/>
      <c r="M88" s="1979"/>
      <c r="N88" s="1979"/>
      <c r="O88" s="1979"/>
      <c r="P88" s="1979"/>
      <c r="Q88" s="1979"/>
      <c r="R88" s="1980"/>
      <c r="S88" s="1806"/>
      <c r="T88" s="1806"/>
      <c r="U88" s="1806"/>
      <c r="V88" s="1806"/>
      <c r="W88" s="1806"/>
      <c r="X88" s="1806"/>
      <c r="Y88" s="1806"/>
      <c r="Z88" s="1806"/>
      <c r="AA88" s="1806"/>
      <c r="AB88" s="1806"/>
      <c r="AC88" s="1806"/>
      <c r="AD88" s="1947"/>
      <c r="AE88" s="1845"/>
      <c r="AF88" s="1806"/>
      <c r="AG88" s="1806"/>
      <c r="AH88" s="1806"/>
      <c r="AI88" s="1806"/>
      <c r="AJ88" s="1806"/>
      <c r="AK88" s="1806"/>
      <c r="AL88" s="1806"/>
      <c r="AM88" s="1806"/>
      <c r="AN88" s="1806"/>
      <c r="AO88" s="1806"/>
      <c r="AP88" s="1806"/>
      <c r="AQ88" s="1989"/>
      <c r="AR88" s="1806"/>
      <c r="AS88" s="1806"/>
      <c r="AT88" s="1806"/>
      <c r="AU88" s="1806"/>
      <c r="AV88" s="1806"/>
      <c r="AW88" s="1806"/>
      <c r="AX88" s="1806"/>
      <c r="AY88" s="1806"/>
      <c r="AZ88" s="1806"/>
      <c r="BA88" s="1806"/>
      <c r="BB88" s="1806"/>
      <c r="BC88" s="1806"/>
      <c r="BD88" s="1987"/>
      <c r="BE88" s="2043"/>
      <c r="BF88" s="2044"/>
      <c r="BG88" s="2044"/>
      <c r="BH88" s="2044"/>
      <c r="BI88" s="2044"/>
      <c r="BJ88" s="2044"/>
      <c r="BK88" s="2044"/>
      <c r="BL88" s="2044"/>
      <c r="BM88" s="2044"/>
      <c r="BN88" s="2044"/>
      <c r="BO88" s="2044"/>
      <c r="BP88" s="2044"/>
      <c r="BQ88" s="1992"/>
      <c r="BR88" s="1810"/>
      <c r="BS88" s="1811"/>
      <c r="BT88" s="1806"/>
      <c r="BU88" s="1806"/>
      <c r="BV88" s="1806"/>
      <c r="BW88" s="1806"/>
      <c r="BX88" s="1806"/>
      <c r="BY88" s="1806"/>
      <c r="BZ88" s="1806"/>
      <c r="CA88" s="1806"/>
      <c r="CB88" s="1806"/>
      <c r="CC88" s="1806"/>
      <c r="CD88" s="1806"/>
      <c r="CE88" s="1806"/>
      <c r="CF88" s="1865"/>
    </row>
    <row r="89" spans="1:84" ht="4.5" customHeight="1">
      <c r="A89" s="322"/>
      <c r="B89" s="322"/>
      <c r="C89" s="322"/>
      <c r="D89" s="322"/>
      <c r="E89" s="2047"/>
      <c r="F89" s="2048"/>
      <c r="G89" s="2048"/>
      <c r="H89" s="2048"/>
      <c r="I89" s="2048"/>
      <c r="J89" s="2048"/>
      <c r="K89" s="2048"/>
      <c r="L89" s="2050"/>
      <c r="M89" s="1979"/>
      <c r="N89" s="1979"/>
      <c r="O89" s="1979"/>
      <c r="P89" s="1979"/>
      <c r="Q89" s="1979"/>
      <c r="R89" s="1980"/>
      <c r="S89" s="1806"/>
      <c r="T89" s="1806"/>
      <c r="U89" s="1806"/>
      <c r="V89" s="1806"/>
      <c r="W89" s="1806"/>
      <c r="X89" s="1806"/>
      <c r="Y89" s="1806"/>
      <c r="Z89" s="1806"/>
      <c r="AA89" s="1806"/>
      <c r="AB89" s="1806"/>
      <c r="AC89" s="1806"/>
      <c r="AD89" s="1947"/>
      <c r="AE89" s="1845"/>
      <c r="AF89" s="1806"/>
      <c r="AG89" s="1806"/>
      <c r="AH89" s="1806"/>
      <c r="AI89" s="1806"/>
      <c r="AJ89" s="1806"/>
      <c r="AK89" s="1806"/>
      <c r="AL89" s="1806"/>
      <c r="AM89" s="1806"/>
      <c r="AN89" s="1806"/>
      <c r="AO89" s="1806"/>
      <c r="AP89" s="1806"/>
      <c r="AQ89" s="1989"/>
      <c r="AR89" s="1806"/>
      <c r="AS89" s="1806"/>
      <c r="AT89" s="1806"/>
      <c r="AU89" s="1806"/>
      <c r="AV89" s="1806"/>
      <c r="AW89" s="1806"/>
      <c r="AX89" s="1806"/>
      <c r="AY89" s="1806"/>
      <c r="AZ89" s="1806"/>
      <c r="BA89" s="1806"/>
      <c r="BB89" s="1806"/>
      <c r="BC89" s="1806"/>
      <c r="BD89" s="1987"/>
      <c r="BE89" s="2043"/>
      <c r="BF89" s="2044"/>
      <c r="BG89" s="2044"/>
      <c r="BH89" s="2044"/>
      <c r="BI89" s="2044"/>
      <c r="BJ89" s="2044"/>
      <c r="BK89" s="2044"/>
      <c r="BL89" s="2044"/>
      <c r="BM89" s="2044"/>
      <c r="BN89" s="2044"/>
      <c r="BO89" s="2044"/>
      <c r="BP89" s="2044"/>
      <c r="BQ89" s="1992"/>
      <c r="BR89" s="1810"/>
      <c r="BS89" s="1811"/>
      <c r="BT89" s="1806"/>
      <c r="BU89" s="1806"/>
      <c r="BV89" s="1806"/>
      <c r="BW89" s="1806"/>
      <c r="BX89" s="1806"/>
      <c r="BY89" s="1806"/>
      <c r="BZ89" s="1806"/>
      <c r="CA89" s="1806"/>
      <c r="CB89" s="1806"/>
      <c r="CC89" s="1806"/>
      <c r="CD89" s="1806"/>
      <c r="CE89" s="1806"/>
      <c r="CF89" s="1865"/>
    </row>
    <row r="90" spans="1:84" ht="4.5" customHeight="1">
      <c r="A90" s="322"/>
      <c r="B90" s="322"/>
      <c r="C90" s="322"/>
      <c r="D90" s="322"/>
      <c r="E90" s="2047"/>
      <c r="F90" s="2048"/>
      <c r="G90" s="2048"/>
      <c r="H90" s="2048"/>
      <c r="I90" s="2048"/>
      <c r="J90" s="2048"/>
      <c r="K90" s="2048"/>
      <c r="L90" s="2051"/>
      <c r="M90" s="2052"/>
      <c r="N90" s="2052"/>
      <c r="O90" s="2052"/>
      <c r="P90" s="2052"/>
      <c r="Q90" s="2052"/>
      <c r="R90" s="2053"/>
      <c r="S90" s="1806"/>
      <c r="T90" s="1806"/>
      <c r="U90" s="1806"/>
      <c r="V90" s="1806"/>
      <c r="W90" s="1806"/>
      <c r="X90" s="1806"/>
      <c r="Y90" s="1806"/>
      <c r="Z90" s="1806"/>
      <c r="AA90" s="1806"/>
      <c r="AB90" s="1806"/>
      <c r="AC90" s="1806"/>
      <c r="AD90" s="1947"/>
      <c r="AE90" s="1846"/>
      <c r="AF90" s="1807"/>
      <c r="AG90" s="1807"/>
      <c r="AH90" s="1807"/>
      <c r="AI90" s="1807"/>
      <c r="AJ90" s="1807"/>
      <c r="AK90" s="1807"/>
      <c r="AL90" s="1807"/>
      <c r="AM90" s="1807"/>
      <c r="AN90" s="1807"/>
      <c r="AO90" s="1807"/>
      <c r="AP90" s="1807"/>
      <c r="AQ90" s="1990"/>
      <c r="AR90" s="1806"/>
      <c r="AS90" s="1806"/>
      <c r="AT90" s="1806"/>
      <c r="AU90" s="1806"/>
      <c r="AV90" s="1806"/>
      <c r="AW90" s="1806"/>
      <c r="AX90" s="1806"/>
      <c r="AY90" s="1806"/>
      <c r="AZ90" s="1806"/>
      <c r="BA90" s="1806"/>
      <c r="BB90" s="1806"/>
      <c r="BC90" s="1806"/>
      <c r="BD90" s="1987"/>
      <c r="BE90" s="2045"/>
      <c r="BF90" s="2046"/>
      <c r="BG90" s="2046"/>
      <c r="BH90" s="2046"/>
      <c r="BI90" s="2046"/>
      <c r="BJ90" s="2046"/>
      <c r="BK90" s="2046"/>
      <c r="BL90" s="2046"/>
      <c r="BM90" s="2046"/>
      <c r="BN90" s="2046"/>
      <c r="BO90" s="2046"/>
      <c r="BP90" s="2046"/>
      <c r="BQ90" s="1993"/>
      <c r="BR90" s="1812"/>
      <c r="BS90" s="1813"/>
      <c r="BT90" s="1807"/>
      <c r="BU90" s="1807"/>
      <c r="BV90" s="1807"/>
      <c r="BW90" s="1807"/>
      <c r="BX90" s="1807"/>
      <c r="BY90" s="1807"/>
      <c r="BZ90" s="1807"/>
      <c r="CA90" s="1807"/>
      <c r="CB90" s="1807"/>
      <c r="CC90" s="1807"/>
      <c r="CD90" s="1807"/>
      <c r="CE90" s="1807"/>
      <c r="CF90" s="1865"/>
    </row>
    <row r="91" spans="1:84" ht="4.5" customHeight="1">
      <c r="A91" s="322"/>
      <c r="B91" s="322"/>
      <c r="C91" s="322"/>
      <c r="D91" s="322"/>
      <c r="E91" s="1975" t="s">
        <v>332</v>
      </c>
      <c r="F91" s="1976"/>
      <c r="G91" s="1976"/>
      <c r="H91" s="1976"/>
      <c r="I91" s="1976"/>
      <c r="J91" s="1976"/>
      <c r="K91" s="1976"/>
      <c r="L91" s="1976"/>
      <c r="M91" s="1976"/>
      <c r="N91" s="1976"/>
      <c r="O91" s="1976"/>
      <c r="P91" s="1976"/>
      <c r="Q91" s="1976"/>
      <c r="R91" s="1977"/>
      <c r="S91" s="1844">
        <f>収入!$A$61</f>
        <v>0</v>
      </c>
      <c r="T91" s="1805"/>
      <c r="U91" s="1805"/>
      <c r="V91" s="1805"/>
      <c r="W91" s="1805"/>
      <c r="X91" s="1805"/>
      <c r="Y91" s="1805"/>
      <c r="Z91" s="1805"/>
      <c r="AA91" s="1805"/>
      <c r="AB91" s="1805"/>
      <c r="AC91" s="1805"/>
      <c r="AD91" s="1984"/>
      <c r="AE91" s="1986">
        <f>収入!$G$61</f>
        <v>0</v>
      </c>
      <c r="AF91" s="1806"/>
      <c r="AG91" s="1806"/>
      <c r="AH91" s="1806"/>
      <c r="AI91" s="1806"/>
      <c r="AJ91" s="1806"/>
      <c r="AK91" s="1806"/>
      <c r="AL91" s="1806"/>
      <c r="AM91" s="1806"/>
      <c r="AN91" s="1806"/>
      <c r="AO91" s="1806"/>
      <c r="AP91" s="1806"/>
      <c r="AQ91" s="1987"/>
      <c r="AR91" s="1844">
        <f>収入!$M$61</f>
        <v>0</v>
      </c>
      <c r="AS91" s="1805"/>
      <c r="AT91" s="1805"/>
      <c r="AU91" s="1805"/>
      <c r="AV91" s="1805"/>
      <c r="AW91" s="1805"/>
      <c r="AX91" s="1805"/>
      <c r="AY91" s="1805"/>
      <c r="AZ91" s="1805"/>
      <c r="BA91" s="1805"/>
      <c r="BB91" s="1805"/>
      <c r="BC91" s="1805"/>
      <c r="BD91" s="1988"/>
      <c r="BE91" s="1986">
        <f>収入!$S$61</f>
        <v>0</v>
      </c>
      <c r="BF91" s="1806"/>
      <c r="BG91" s="1806"/>
      <c r="BH91" s="1806"/>
      <c r="BI91" s="1806"/>
      <c r="BJ91" s="1806"/>
      <c r="BK91" s="1806"/>
      <c r="BL91" s="1806"/>
      <c r="BM91" s="1806"/>
      <c r="BN91" s="1806"/>
      <c r="BO91" s="1806"/>
      <c r="BP91" s="1806"/>
      <c r="BQ91" s="1987"/>
      <c r="BR91" s="1808" t="s">
        <v>673</v>
      </c>
      <c r="BS91" s="1809"/>
      <c r="BT91" s="1814">
        <f>$AR$91-$BE$91</f>
        <v>0</v>
      </c>
      <c r="BU91" s="1805"/>
      <c r="BV91" s="1805"/>
      <c r="BW91" s="1805"/>
      <c r="BX91" s="1805"/>
      <c r="BY91" s="1805"/>
      <c r="BZ91" s="1805"/>
      <c r="CA91" s="1805"/>
      <c r="CB91" s="1805"/>
      <c r="CC91" s="1805"/>
      <c r="CD91" s="1805"/>
      <c r="CE91" s="1805"/>
      <c r="CF91" s="1864"/>
    </row>
    <row r="92" spans="1:84" ht="4.5" customHeight="1">
      <c r="A92" s="322"/>
      <c r="B92" s="322"/>
      <c r="C92" s="322"/>
      <c r="D92" s="322"/>
      <c r="E92" s="1978"/>
      <c r="F92" s="1979"/>
      <c r="G92" s="1979"/>
      <c r="H92" s="1979"/>
      <c r="I92" s="1979"/>
      <c r="J92" s="1979"/>
      <c r="K92" s="1979"/>
      <c r="L92" s="1979"/>
      <c r="M92" s="1979"/>
      <c r="N92" s="1979"/>
      <c r="O92" s="1979"/>
      <c r="P92" s="1979"/>
      <c r="Q92" s="1979"/>
      <c r="R92" s="1980"/>
      <c r="S92" s="1845"/>
      <c r="T92" s="1806"/>
      <c r="U92" s="1806"/>
      <c r="V92" s="1806"/>
      <c r="W92" s="1806"/>
      <c r="X92" s="1806"/>
      <c r="Y92" s="1806"/>
      <c r="Z92" s="1806"/>
      <c r="AA92" s="1806"/>
      <c r="AB92" s="1806"/>
      <c r="AC92" s="1806"/>
      <c r="AD92" s="1985"/>
      <c r="AE92" s="1806"/>
      <c r="AF92" s="1806"/>
      <c r="AG92" s="1806"/>
      <c r="AH92" s="1806"/>
      <c r="AI92" s="1806"/>
      <c r="AJ92" s="1806"/>
      <c r="AK92" s="1806"/>
      <c r="AL92" s="1806"/>
      <c r="AM92" s="1806"/>
      <c r="AN92" s="1806"/>
      <c r="AO92" s="1806"/>
      <c r="AP92" s="1806"/>
      <c r="AQ92" s="1987"/>
      <c r="AR92" s="1845"/>
      <c r="AS92" s="1806"/>
      <c r="AT92" s="1806"/>
      <c r="AU92" s="1806"/>
      <c r="AV92" s="1806"/>
      <c r="AW92" s="1806"/>
      <c r="AX92" s="1806"/>
      <c r="AY92" s="1806"/>
      <c r="AZ92" s="1806"/>
      <c r="BA92" s="1806"/>
      <c r="BB92" s="1806"/>
      <c r="BC92" s="1806"/>
      <c r="BD92" s="1989"/>
      <c r="BE92" s="1806"/>
      <c r="BF92" s="1806"/>
      <c r="BG92" s="1806"/>
      <c r="BH92" s="1806"/>
      <c r="BI92" s="1806"/>
      <c r="BJ92" s="1806"/>
      <c r="BK92" s="1806"/>
      <c r="BL92" s="1806"/>
      <c r="BM92" s="1806"/>
      <c r="BN92" s="1806"/>
      <c r="BO92" s="1806"/>
      <c r="BP92" s="1806"/>
      <c r="BQ92" s="1987"/>
      <c r="BR92" s="1810"/>
      <c r="BS92" s="1811"/>
      <c r="BT92" s="1806"/>
      <c r="BU92" s="1806"/>
      <c r="BV92" s="1806"/>
      <c r="BW92" s="1806"/>
      <c r="BX92" s="1806"/>
      <c r="BY92" s="1806"/>
      <c r="BZ92" s="1806"/>
      <c r="CA92" s="1806"/>
      <c r="CB92" s="1806"/>
      <c r="CC92" s="1806"/>
      <c r="CD92" s="1806"/>
      <c r="CE92" s="1806"/>
      <c r="CF92" s="1865"/>
    </row>
    <row r="93" spans="1:84" ht="4.5" customHeight="1">
      <c r="A93" s="322"/>
      <c r="B93" s="322"/>
      <c r="C93" s="322"/>
      <c r="D93" s="322"/>
      <c r="E93" s="1978"/>
      <c r="F93" s="1979"/>
      <c r="G93" s="1979"/>
      <c r="H93" s="1979"/>
      <c r="I93" s="1979"/>
      <c r="J93" s="1979"/>
      <c r="K93" s="1979"/>
      <c r="L93" s="1979"/>
      <c r="M93" s="1979"/>
      <c r="N93" s="1979"/>
      <c r="O93" s="1979"/>
      <c r="P93" s="1979"/>
      <c r="Q93" s="1979"/>
      <c r="R93" s="1980"/>
      <c r="S93" s="1845"/>
      <c r="T93" s="1806"/>
      <c r="U93" s="1806"/>
      <c r="V93" s="1806"/>
      <c r="W93" s="1806"/>
      <c r="X93" s="1806"/>
      <c r="Y93" s="1806"/>
      <c r="Z93" s="1806"/>
      <c r="AA93" s="1806"/>
      <c r="AB93" s="1806"/>
      <c r="AC93" s="1806"/>
      <c r="AD93" s="1985"/>
      <c r="AE93" s="1806"/>
      <c r="AF93" s="1806"/>
      <c r="AG93" s="1806"/>
      <c r="AH93" s="1806"/>
      <c r="AI93" s="1806"/>
      <c r="AJ93" s="1806"/>
      <c r="AK93" s="1806"/>
      <c r="AL93" s="1806"/>
      <c r="AM93" s="1806"/>
      <c r="AN93" s="1806"/>
      <c r="AO93" s="1806"/>
      <c r="AP93" s="1806"/>
      <c r="AQ93" s="1987"/>
      <c r="AR93" s="1845"/>
      <c r="AS93" s="1806"/>
      <c r="AT93" s="1806"/>
      <c r="AU93" s="1806"/>
      <c r="AV93" s="1806"/>
      <c r="AW93" s="1806"/>
      <c r="AX93" s="1806"/>
      <c r="AY93" s="1806"/>
      <c r="AZ93" s="1806"/>
      <c r="BA93" s="1806"/>
      <c r="BB93" s="1806"/>
      <c r="BC93" s="1806"/>
      <c r="BD93" s="1989"/>
      <c r="BE93" s="1806"/>
      <c r="BF93" s="1806"/>
      <c r="BG93" s="1806"/>
      <c r="BH93" s="1806"/>
      <c r="BI93" s="1806"/>
      <c r="BJ93" s="1806"/>
      <c r="BK93" s="1806"/>
      <c r="BL93" s="1806"/>
      <c r="BM93" s="1806"/>
      <c r="BN93" s="1806"/>
      <c r="BO93" s="1806"/>
      <c r="BP93" s="1806"/>
      <c r="BQ93" s="1987"/>
      <c r="BR93" s="1810"/>
      <c r="BS93" s="1811"/>
      <c r="BT93" s="1806"/>
      <c r="BU93" s="1806"/>
      <c r="BV93" s="1806"/>
      <c r="BW93" s="1806"/>
      <c r="BX93" s="1806"/>
      <c r="BY93" s="1806"/>
      <c r="BZ93" s="1806"/>
      <c r="CA93" s="1806"/>
      <c r="CB93" s="1806"/>
      <c r="CC93" s="1806"/>
      <c r="CD93" s="1806"/>
      <c r="CE93" s="1806"/>
      <c r="CF93" s="1865"/>
    </row>
    <row r="94" spans="1:84" ht="4.5" customHeight="1" thickBot="1">
      <c r="A94" s="322"/>
      <c r="B94" s="322"/>
      <c r="C94" s="322"/>
      <c r="D94" s="322"/>
      <c r="E94" s="1981"/>
      <c r="F94" s="1982"/>
      <c r="G94" s="1982"/>
      <c r="H94" s="1982"/>
      <c r="I94" s="1982"/>
      <c r="J94" s="1982"/>
      <c r="K94" s="1982"/>
      <c r="L94" s="1982"/>
      <c r="M94" s="1982"/>
      <c r="N94" s="1982"/>
      <c r="O94" s="1982"/>
      <c r="P94" s="1982"/>
      <c r="Q94" s="1982"/>
      <c r="R94" s="1983"/>
      <c r="S94" s="1845"/>
      <c r="T94" s="1806"/>
      <c r="U94" s="1806"/>
      <c r="V94" s="1806"/>
      <c r="W94" s="1806"/>
      <c r="X94" s="1806"/>
      <c r="Y94" s="1806"/>
      <c r="Z94" s="1806"/>
      <c r="AA94" s="1806"/>
      <c r="AB94" s="1806"/>
      <c r="AC94" s="1806"/>
      <c r="AD94" s="1985"/>
      <c r="AE94" s="1806"/>
      <c r="AF94" s="1806"/>
      <c r="AG94" s="1806"/>
      <c r="AH94" s="1806"/>
      <c r="AI94" s="1806"/>
      <c r="AJ94" s="1806"/>
      <c r="AK94" s="1806"/>
      <c r="AL94" s="1806"/>
      <c r="AM94" s="1806"/>
      <c r="AN94" s="1806"/>
      <c r="AO94" s="1806"/>
      <c r="AP94" s="1806"/>
      <c r="AQ94" s="1987"/>
      <c r="AR94" s="1845"/>
      <c r="AS94" s="1806"/>
      <c r="AT94" s="1806"/>
      <c r="AU94" s="1806"/>
      <c r="AV94" s="1806"/>
      <c r="AW94" s="1806"/>
      <c r="AX94" s="1806"/>
      <c r="AY94" s="1806"/>
      <c r="AZ94" s="1806"/>
      <c r="BA94" s="1807"/>
      <c r="BB94" s="1807"/>
      <c r="BC94" s="1807"/>
      <c r="BD94" s="1990"/>
      <c r="BE94" s="1806"/>
      <c r="BF94" s="1806"/>
      <c r="BG94" s="1806"/>
      <c r="BH94" s="1806"/>
      <c r="BI94" s="1806"/>
      <c r="BJ94" s="1806"/>
      <c r="BK94" s="1806"/>
      <c r="BL94" s="1806"/>
      <c r="BM94" s="1806"/>
      <c r="BN94" s="1806"/>
      <c r="BO94" s="1806"/>
      <c r="BP94" s="1806"/>
      <c r="BQ94" s="1987"/>
      <c r="BR94" s="1812"/>
      <c r="BS94" s="1813"/>
      <c r="BT94" s="1807"/>
      <c r="BU94" s="1807"/>
      <c r="BV94" s="1807"/>
      <c r="BW94" s="1807"/>
      <c r="BX94" s="1807"/>
      <c r="BY94" s="1807"/>
      <c r="BZ94" s="1807"/>
      <c r="CA94" s="1807"/>
      <c r="CB94" s="1807"/>
      <c r="CC94" s="1807"/>
      <c r="CD94" s="1807"/>
      <c r="CE94" s="1807"/>
      <c r="CF94" s="1866"/>
    </row>
    <row r="95" spans="1:84" ht="4.5" customHeight="1">
      <c r="A95" s="322"/>
      <c r="B95" s="322"/>
      <c r="C95" s="322"/>
      <c r="D95" s="322"/>
      <c r="E95" s="1956" t="s">
        <v>692</v>
      </c>
      <c r="F95" s="1956"/>
      <c r="G95" s="1956"/>
      <c r="H95" s="1956"/>
      <c r="I95" s="1956"/>
      <c r="J95" s="1956"/>
      <c r="K95" s="1956"/>
      <c r="L95" s="1956"/>
      <c r="M95" s="1956"/>
      <c r="N95" s="1956"/>
      <c r="O95" s="1956"/>
      <c r="P95" s="1956"/>
      <c r="Q95" s="1956"/>
      <c r="R95" s="1956"/>
      <c r="S95" s="1956"/>
      <c r="T95" s="1956"/>
      <c r="U95" s="1956"/>
      <c r="V95" s="1956"/>
      <c r="W95" s="1956"/>
      <c r="X95" s="1956"/>
      <c r="Y95" s="1956"/>
      <c r="Z95" s="1956"/>
      <c r="AA95" s="1956"/>
      <c r="AB95" s="1956"/>
      <c r="AC95" s="1956"/>
      <c r="AD95" s="1956"/>
      <c r="AE95" s="1956"/>
      <c r="AF95" s="1956"/>
      <c r="AG95" s="1956"/>
      <c r="AH95" s="1956"/>
      <c r="AI95" s="1956"/>
      <c r="AJ95" s="1956"/>
      <c r="AK95" s="1956"/>
      <c r="AL95" s="1956"/>
      <c r="AM95" s="1956"/>
      <c r="AN95" s="1956"/>
      <c r="AO95" s="1956"/>
      <c r="AP95" s="1956"/>
      <c r="AQ95" s="1956"/>
      <c r="AR95" s="1956"/>
      <c r="AS95" s="1956"/>
      <c r="AT95" s="1956"/>
      <c r="AU95" s="1956"/>
      <c r="AV95" s="1956"/>
      <c r="AW95" s="1956"/>
      <c r="AX95" s="1956"/>
      <c r="AY95" s="1956"/>
      <c r="AZ95" s="1957"/>
      <c r="BA95" s="1867" t="s">
        <v>675</v>
      </c>
      <c r="BB95" s="1867"/>
      <c r="BC95" s="1867"/>
      <c r="BD95" s="1867"/>
      <c r="BE95" s="1867"/>
      <c r="BF95" s="1867"/>
      <c r="BG95" s="1867"/>
      <c r="BH95" s="1867"/>
      <c r="BI95" s="1867"/>
      <c r="BJ95" s="1867"/>
      <c r="BK95" s="1867"/>
      <c r="BL95" s="1867"/>
      <c r="BM95" s="1867"/>
      <c r="BN95" s="1867"/>
      <c r="BO95" s="1867"/>
      <c r="BP95" s="1867"/>
      <c r="BQ95" s="1868"/>
      <c r="BR95" s="1808" t="s">
        <v>674</v>
      </c>
      <c r="BS95" s="1809"/>
      <c r="BT95" s="1815">
        <f>$BT$91</f>
        <v>0</v>
      </c>
      <c r="BU95" s="1815"/>
      <c r="BV95" s="1815"/>
      <c r="BW95" s="1815"/>
      <c r="BX95" s="1815"/>
      <c r="BY95" s="1815"/>
      <c r="BZ95" s="1815"/>
      <c r="CA95" s="1815"/>
      <c r="CB95" s="1815"/>
      <c r="CC95" s="1815"/>
      <c r="CD95" s="1815"/>
      <c r="CE95" s="1815"/>
      <c r="CF95" s="1972"/>
    </row>
    <row r="96" spans="1:84" ht="4.5" customHeight="1">
      <c r="A96" s="322"/>
      <c r="B96" s="322"/>
      <c r="C96" s="322"/>
      <c r="D96" s="322"/>
      <c r="E96" s="1958"/>
      <c r="F96" s="1958"/>
      <c r="G96" s="1958"/>
      <c r="H96" s="1958"/>
      <c r="I96" s="1958"/>
      <c r="J96" s="1958"/>
      <c r="K96" s="1958"/>
      <c r="L96" s="1958"/>
      <c r="M96" s="1958"/>
      <c r="N96" s="1958"/>
      <c r="O96" s="1958"/>
      <c r="P96" s="1958"/>
      <c r="Q96" s="1958"/>
      <c r="R96" s="1958"/>
      <c r="S96" s="1958"/>
      <c r="T96" s="1958"/>
      <c r="U96" s="1958"/>
      <c r="V96" s="1958"/>
      <c r="W96" s="1958"/>
      <c r="X96" s="1958"/>
      <c r="Y96" s="1958"/>
      <c r="Z96" s="1958"/>
      <c r="AA96" s="1958"/>
      <c r="AB96" s="1958"/>
      <c r="AC96" s="1958"/>
      <c r="AD96" s="1958"/>
      <c r="AE96" s="1958"/>
      <c r="AF96" s="1958"/>
      <c r="AG96" s="1958"/>
      <c r="AH96" s="1958"/>
      <c r="AI96" s="1958"/>
      <c r="AJ96" s="1958"/>
      <c r="AK96" s="1958"/>
      <c r="AL96" s="1958"/>
      <c r="AM96" s="1958"/>
      <c r="AN96" s="1958"/>
      <c r="AO96" s="1958"/>
      <c r="AP96" s="1958"/>
      <c r="AQ96" s="1958"/>
      <c r="AR96" s="1958"/>
      <c r="AS96" s="1958"/>
      <c r="AT96" s="1958"/>
      <c r="AU96" s="1958"/>
      <c r="AV96" s="1958"/>
      <c r="AW96" s="1958"/>
      <c r="AX96" s="1958"/>
      <c r="AY96" s="1958"/>
      <c r="AZ96" s="1959"/>
      <c r="BA96" s="1869"/>
      <c r="BB96" s="1869"/>
      <c r="BC96" s="1869"/>
      <c r="BD96" s="1869"/>
      <c r="BE96" s="1869"/>
      <c r="BF96" s="1869"/>
      <c r="BG96" s="1869"/>
      <c r="BH96" s="1869"/>
      <c r="BI96" s="1869"/>
      <c r="BJ96" s="1869"/>
      <c r="BK96" s="1869"/>
      <c r="BL96" s="1869"/>
      <c r="BM96" s="1869"/>
      <c r="BN96" s="1869"/>
      <c r="BO96" s="1869"/>
      <c r="BP96" s="1869"/>
      <c r="BQ96" s="1870"/>
      <c r="BR96" s="1810"/>
      <c r="BS96" s="1811"/>
      <c r="BT96" s="1816"/>
      <c r="BU96" s="1816"/>
      <c r="BV96" s="1816"/>
      <c r="BW96" s="1816"/>
      <c r="BX96" s="1816"/>
      <c r="BY96" s="1816"/>
      <c r="BZ96" s="1816"/>
      <c r="CA96" s="1816"/>
      <c r="CB96" s="1816"/>
      <c r="CC96" s="1816"/>
      <c r="CD96" s="1816"/>
      <c r="CE96" s="1816"/>
      <c r="CF96" s="1972"/>
    </row>
    <row r="97" spans="1:84" ht="4.5" customHeight="1">
      <c r="A97" s="322"/>
      <c r="B97" s="322"/>
      <c r="C97" s="322"/>
      <c r="D97" s="322"/>
      <c r="E97" s="1974" t="s">
        <v>676</v>
      </c>
      <c r="F97" s="1974"/>
      <c r="G97" s="1974"/>
      <c r="H97" s="1974"/>
      <c r="I97" s="1974"/>
      <c r="J97" s="1974"/>
      <c r="K97" s="1974"/>
      <c r="L97" s="1974"/>
      <c r="M97" s="1974"/>
      <c r="N97" s="1974"/>
      <c r="O97" s="1974"/>
      <c r="P97" s="1974"/>
      <c r="Q97" s="1974"/>
      <c r="R97" s="1974"/>
      <c r="S97" s="1974"/>
      <c r="T97" s="1974"/>
      <c r="U97" s="1974"/>
      <c r="V97" s="1974"/>
      <c r="W97" s="1974"/>
      <c r="X97" s="1974"/>
      <c r="Y97" s="1974"/>
      <c r="Z97" s="1974"/>
      <c r="AA97" s="1974"/>
      <c r="AB97" s="1974"/>
      <c r="AC97" s="1974"/>
      <c r="AD97" s="1974"/>
      <c r="AE97" s="1974"/>
      <c r="AF97" s="1974"/>
      <c r="AG97" s="1974"/>
      <c r="AH97" s="1974"/>
      <c r="AI97" s="1974"/>
      <c r="AJ97" s="1974"/>
      <c r="AK97" s="1974"/>
      <c r="AL97" s="1974"/>
      <c r="AM97" s="1974"/>
      <c r="AN97" s="1974"/>
      <c r="AO97" s="1974"/>
      <c r="AP97" s="1974"/>
      <c r="AQ97" s="1974"/>
      <c r="AR97" s="1974"/>
      <c r="AS97" s="1974"/>
      <c r="AT97" s="1974"/>
      <c r="AU97" s="1974"/>
      <c r="AV97" s="331"/>
      <c r="AW97" s="331"/>
      <c r="AX97" s="331"/>
      <c r="AY97" s="331"/>
      <c r="AZ97" s="332"/>
      <c r="BA97" s="1869"/>
      <c r="BB97" s="1869"/>
      <c r="BC97" s="1869"/>
      <c r="BD97" s="1869"/>
      <c r="BE97" s="1869"/>
      <c r="BF97" s="1869"/>
      <c r="BG97" s="1869"/>
      <c r="BH97" s="1869"/>
      <c r="BI97" s="1869"/>
      <c r="BJ97" s="1869"/>
      <c r="BK97" s="1869"/>
      <c r="BL97" s="1869"/>
      <c r="BM97" s="1869"/>
      <c r="BN97" s="1869"/>
      <c r="BO97" s="1869"/>
      <c r="BP97" s="1869"/>
      <c r="BQ97" s="1870"/>
      <c r="BR97" s="1810"/>
      <c r="BS97" s="1811"/>
      <c r="BT97" s="1816"/>
      <c r="BU97" s="1816"/>
      <c r="BV97" s="1816"/>
      <c r="BW97" s="1816"/>
      <c r="BX97" s="1816"/>
      <c r="BY97" s="1816"/>
      <c r="BZ97" s="1816"/>
      <c r="CA97" s="1816"/>
      <c r="CB97" s="1816"/>
      <c r="CC97" s="1816"/>
      <c r="CD97" s="1816"/>
      <c r="CE97" s="1816"/>
      <c r="CF97" s="1972"/>
    </row>
    <row r="98" spans="1:84" ht="4.5" customHeight="1" thickBot="1">
      <c r="A98" s="322"/>
      <c r="B98" s="322"/>
      <c r="C98" s="322"/>
      <c r="D98" s="322"/>
      <c r="E98" s="1974"/>
      <c r="F98" s="1974"/>
      <c r="G98" s="1974"/>
      <c r="H98" s="1974"/>
      <c r="I98" s="1974"/>
      <c r="J98" s="1974"/>
      <c r="K98" s="1974"/>
      <c r="L98" s="1974"/>
      <c r="M98" s="1974"/>
      <c r="N98" s="1974"/>
      <c r="O98" s="1974"/>
      <c r="P98" s="1974"/>
      <c r="Q98" s="1974"/>
      <c r="R98" s="1974"/>
      <c r="S98" s="1974"/>
      <c r="T98" s="1974"/>
      <c r="U98" s="1974"/>
      <c r="V98" s="1974"/>
      <c r="W98" s="1974"/>
      <c r="X98" s="1974"/>
      <c r="Y98" s="1974"/>
      <c r="Z98" s="1974"/>
      <c r="AA98" s="1974"/>
      <c r="AB98" s="1974"/>
      <c r="AC98" s="1974"/>
      <c r="AD98" s="1974"/>
      <c r="AE98" s="1974"/>
      <c r="AF98" s="1974"/>
      <c r="AG98" s="1974"/>
      <c r="AH98" s="1974"/>
      <c r="AI98" s="1974"/>
      <c r="AJ98" s="1974"/>
      <c r="AK98" s="1974"/>
      <c r="AL98" s="1974"/>
      <c r="AM98" s="1974"/>
      <c r="AN98" s="1974"/>
      <c r="AO98" s="1974"/>
      <c r="AP98" s="1974"/>
      <c r="AQ98" s="1974"/>
      <c r="AR98" s="1974"/>
      <c r="AS98" s="1974"/>
      <c r="AT98" s="1974"/>
      <c r="AU98" s="1974"/>
      <c r="AV98" s="331"/>
      <c r="AW98" s="331"/>
      <c r="AX98" s="331"/>
      <c r="AY98" s="331"/>
      <c r="AZ98" s="332"/>
      <c r="BA98" s="1871"/>
      <c r="BB98" s="1871"/>
      <c r="BC98" s="1871"/>
      <c r="BD98" s="1871"/>
      <c r="BE98" s="1871"/>
      <c r="BF98" s="1871"/>
      <c r="BG98" s="1871"/>
      <c r="BH98" s="1871"/>
      <c r="BI98" s="1871"/>
      <c r="BJ98" s="1871"/>
      <c r="BK98" s="1871"/>
      <c r="BL98" s="1871"/>
      <c r="BM98" s="1871"/>
      <c r="BN98" s="1871"/>
      <c r="BO98" s="1871"/>
      <c r="BP98" s="1871"/>
      <c r="BQ98" s="1872"/>
      <c r="BR98" s="1818"/>
      <c r="BS98" s="1819"/>
      <c r="BT98" s="1817"/>
      <c r="BU98" s="1817"/>
      <c r="BV98" s="1817"/>
      <c r="BW98" s="1817"/>
      <c r="BX98" s="1817"/>
      <c r="BY98" s="1817"/>
      <c r="BZ98" s="1817"/>
      <c r="CA98" s="1817"/>
      <c r="CB98" s="1817"/>
      <c r="CC98" s="1817"/>
      <c r="CD98" s="1817"/>
      <c r="CE98" s="1817"/>
      <c r="CF98" s="1973"/>
    </row>
    <row r="99" spans="1:84" ht="4.5" customHeight="1">
      <c r="A99" s="322"/>
      <c r="B99" s="322"/>
      <c r="C99" s="322"/>
      <c r="D99" s="322"/>
    </row>
    <row r="100" spans="1:84" ht="4.5" customHeight="1">
      <c r="A100" s="322"/>
      <c r="B100" s="322"/>
      <c r="C100" s="322"/>
      <c r="D100" s="322"/>
      <c r="E100" s="1904" t="s">
        <v>597</v>
      </c>
      <c r="F100" s="1904"/>
      <c r="G100" s="1904"/>
      <c r="H100" s="1904"/>
      <c r="I100" s="1904"/>
      <c r="J100" s="1904"/>
      <c r="K100" s="1904"/>
      <c r="L100" s="1904"/>
      <c r="M100" s="1904"/>
      <c r="N100" s="1904"/>
      <c r="O100" s="1904"/>
      <c r="P100" s="1904"/>
      <c r="Q100" s="1904"/>
      <c r="R100" s="1904"/>
      <c r="S100" s="1904"/>
      <c r="T100" s="1904"/>
      <c r="U100" s="1904"/>
      <c r="V100" s="1904"/>
      <c r="W100" s="1904"/>
      <c r="X100" s="1904"/>
      <c r="Y100" s="1904"/>
      <c r="Z100" s="333"/>
      <c r="AA100" s="333"/>
      <c r="AB100" s="334"/>
      <c r="AC100" s="334"/>
      <c r="AD100" s="334"/>
      <c r="AE100" s="334"/>
      <c r="AF100" s="334"/>
      <c r="AG100" s="334"/>
      <c r="AH100" s="334"/>
      <c r="AI100" s="317"/>
      <c r="AJ100" s="317"/>
      <c r="AK100" s="317"/>
      <c r="AL100" s="317"/>
      <c r="AM100" s="317"/>
      <c r="AN100" s="317"/>
      <c r="AO100" s="320"/>
      <c r="AP100" s="320"/>
      <c r="AQ100" s="320"/>
      <c r="AR100" s="320"/>
      <c r="AS100" s="320"/>
      <c r="AT100" s="320"/>
      <c r="AU100" s="320"/>
      <c r="AW100" s="335"/>
      <c r="AX100" s="336"/>
      <c r="AY100" s="336"/>
      <c r="AZ100" s="336"/>
      <c r="BA100" s="336"/>
      <c r="BB100" s="336"/>
      <c r="BC100" s="336"/>
      <c r="BD100" s="336"/>
      <c r="BE100" s="336"/>
      <c r="BF100" s="336"/>
      <c r="BG100" s="336"/>
      <c r="BH100" s="336"/>
      <c r="BI100" s="336"/>
      <c r="BJ100" s="336"/>
      <c r="BK100" s="336"/>
      <c r="BL100" s="336"/>
      <c r="BM100" s="337"/>
      <c r="BN100" s="338"/>
      <c r="BO100" s="338"/>
      <c r="BP100" s="338"/>
      <c r="BQ100" s="338"/>
      <c r="BR100" s="338"/>
      <c r="BS100" s="338"/>
      <c r="BT100" s="338"/>
      <c r="BU100" s="338"/>
      <c r="BV100" s="338"/>
      <c r="BW100" s="338"/>
      <c r="BX100" s="338"/>
      <c r="BY100" s="338"/>
      <c r="BZ100" s="338"/>
      <c r="CA100" s="338"/>
      <c r="CB100" s="338"/>
      <c r="CC100" s="338"/>
      <c r="CD100" s="338"/>
      <c r="CE100" s="338"/>
      <c r="CF100" s="338"/>
    </row>
    <row r="101" spans="1:84" ht="4.5" customHeight="1">
      <c r="A101" s="322"/>
      <c r="B101" s="322"/>
      <c r="C101" s="322"/>
      <c r="D101" s="322"/>
      <c r="E101" s="1904"/>
      <c r="F101" s="1904"/>
      <c r="G101" s="1904"/>
      <c r="H101" s="1904"/>
      <c r="I101" s="1904"/>
      <c r="J101" s="1904"/>
      <c r="K101" s="1904"/>
      <c r="L101" s="1904"/>
      <c r="M101" s="1904"/>
      <c r="N101" s="1904"/>
      <c r="O101" s="1904"/>
      <c r="P101" s="1904"/>
      <c r="Q101" s="1904"/>
      <c r="R101" s="1904"/>
      <c r="S101" s="1904"/>
      <c r="T101" s="1904"/>
      <c r="U101" s="1904"/>
      <c r="V101" s="1904"/>
      <c r="W101" s="1904"/>
      <c r="X101" s="1904"/>
      <c r="Y101" s="1904"/>
      <c r="Z101" s="333"/>
      <c r="AA101" s="333"/>
      <c r="AB101" s="330"/>
      <c r="AC101" s="330"/>
      <c r="AD101" s="330"/>
      <c r="AE101" s="330"/>
      <c r="AF101" s="330"/>
      <c r="AG101" s="330"/>
      <c r="AH101" s="330"/>
      <c r="AI101" s="317"/>
      <c r="AJ101" s="317"/>
      <c r="AK101" s="317"/>
      <c r="AL101" s="317"/>
      <c r="AM101" s="317"/>
      <c r="AN101" s="317"/>
      <c r="AO101" s="320"/>
      <c r="AP101" s="320"/>
      <c r="AQ101" s="320"/>
      <c r="AR101" s="320"/>
      <c r="AS101" s="320"/>
      <c r="AT101" s="320"/>
      <c r="AU101" s="320"/>
      <c r="BN101" s="338"/>
      <c r="BO101" s="338"/>
      <c r="BP101" s="338"/>
      <c r="BQ101" s="338"/>
      <c r="BR101" s="338"/>
      <c r="BS101" s="338"/>
      <c r="BT101" s="338"/>
      <c r="BU101" s="338"/>
      <c r="BV101" s="338"/>
      <c r="BW101" s="338"/>
      <c r="BX101" s="338"/>
      <c r="BY101" s="338"/>
      <c r="BZ101" s="338"/>
      <c r="CA101" s="338"/>
      <c r="CB101" s="338"/>
      <c r="CC101" s="338"/>
      <c r="CD101" s="338"/>
      <c r="CE101" s="338"/>
      <c r="CF101" s="338"/>
    </row>
    <row r="102" spans="1:84" ht="4.5" customHeight="1" thickBot="1">
      <c r="A102" s="322"/>
      <c r="B102" s="322"/>
      <c r="C102" s="322"/>
      <c r="D102" s="322"/>
      <c r="E102" s="1904"/>
      <c r="F102" s="1904"/>
      <c r="G102" s="1904"/>
      <c r="H102" s="1904"/>
      <c r="I102" s="1904"/>
      <c r="J102" s="1904"/>
      <c r="K102" s="1904"/>
      <c r="L102" s="1904"/>
      <c r="M102" s="1904"/>
      <c r="N102" s="1904"/>
      <c r="O102" s="1904"/>
      <c r="P102" s="1904"/>
      <c r="Q102" s="1904"/>
      <c r="R102" s="1904"/>
      <c r="S102" s="1904"/>
      <c r="T102" s="1904"/>
      <c r="U102" s="1904"/>
      <c r="V102" s="1904"/>
      <c r="W102" s="1904"/>
      <c r="X102" s="1904"/>
      <c r="Y102" s="1904"/>
      <c r="Z102" s="333"/>
      <c r="AA102" s="333"/>
      <c r="AB102" s="330"/>
      <c r="AC102" s="330"/>
      <c r="AD102" s="330"/>
      <c r="AE102" s="330"/>
      <c r="AF102" s="330"/>
      <c r="AG102" s="330"/>
      <c r="AH102" s="330"/>
      <c r="AI102" s="317"/>
      <c r="AJ102" s="317"/>
      <c r="AK102" s="317"/>
      <c r="AL102" s="317"/>
      <c r="AM102" s="317"/>
      <c r="AN102" s="317"/>
      <c r="AO102" s="320"/>
      <c r="AP102" s="320"/>
      <c r="AQ102" s="320"/>
      <c r="AR102" s="320"/>
      <c r="AS102" s="320"/>
      <c r="AT102" s="320"/>
      <c r="AU102" s="320"/>
      <c r="BN102" s="338"/>
      <c r="BO102" s="338"/>
      <c r="BP102" s="338"/>
      <c r="BQ102" s="338"/>
      <c r="BR102" s="338"/>
      <c r="BS102" s="338"/>
      <c r="BT102" s="338"/>
      <c r="BU102" s="338"/>
      <c r="BV102" s="338"/>
      <c r="BW102" s="338"/>
      <c r="BX102" s="338"/>
      <c r="BY102" s="338"/>
      <c r="BZ102" s="338"/>
      <c r="CA102" s="338"/>
      <c r="CB102" s="338"/>
      <c r="CC102" s="338"/>
      <c r="CD102" s="338"/>
      <c r="CE102" s="338"/>
      <c r="CF102" s="338"/>
    </row>
    <row r="103" spans="1:84" ht="4.5" customHeight="1">
      <c r="A103" s="322"/>
      <c r="B103" s="322"/>
      <c r="C103" s="322"/>
      <c r="D103" s="322"/>
      <c r="E103" s="2213">
        <v>1</v>
      </c>
      <c r="F103" s="2214"/>
      <c r="G103" s="2215" t="s">
        <v>334</v>
      </c>
      <c r="H103" s="2215"/>
      <c r="I103" s="2215"/>
      <c r="J103" s="2199" t="str">
        <f>その他!$A$35&amp;""</f>
        <v/>
      </c>
      <c r="K103" s="2199"/>
      <c r="L103" s="2199"/>
      <c r="M103" s="2199"/>
      <c r="N103" s="2199"/>
      <c r="O103" s="2199"/>
      <c r="P103" s="2199"/>
      <c r="Q103" s="2199"/>
      <c r="R103" s="2199"/>
      <c r="S103" s="2199"/>
      <c r="T103" s="2199"/>
      <c r="U103" s="2199"/>
      <c r="V103" s="2199"/>
      <c r="W103" s="2199"/>
      <c r="X103" s="2199"/>
      <c r="Y103" s="2199"/>
      <c r="Z103" s="2199"/>
      <c r="AA103" s="2208" t="s">
        <v>599</v>
      </c>
      <c r="AB103" s="2208"/>
      <c r="AC103" s="2208"/>
      <c r="AD103" s="2208"/>
      <c r="AE103" s="2208"/>
      <c r="AF103" s="2208"/>
      <c r="AG103" s="2208"/>
      <c r="AH103" s="1949" t="str">
        <f>IFERROR(その他!$AL$35,"")</f>
        <v/>
      </c>
      <c r="AI103" s="1949"/>
      <c r="AJ103" s="1949"/>
      <c r="AK103" s="1949"/>
      <c r="AL103" s="1949"/>
      <c r="AM103" s="1949"/>
      <c r="AN103" s="1949"/>
      <c r="AO103" s="1949"/>
      <c r="AP103" s="1949"/>
      <c r="AQ103" s="1949"/>
      <c r="AR103" s="1949"/>
      <c r="AS103" s="1951" t="s">
        <v>601</v>
      </c>
      <c r="AT103" s="1951"/>
      <c r="AU103" s="1951"/>
      <c r="AV103" s="1951"/>
      <c r="AW103" s="1971" t="str">
        <f>その他!$Q$35&amp;""</f>
        <v/>
      </c>
      <c r="AX103" s="1971"/>
      <c r="AY103" s="1971"/>
      <c r="AZ103" s="1971"/>
      <c r="BA103" s="1971"/>
      <c r="BB103" s="1971"/>
      <c r="BC103" s="1971"/>
      <c r="BD103" s="1971"/>
      <c r="BE103" s="1971"/>
      <c r="BF103" s="2210" t="s">
        <v>598</v>
      </c>
      <c r="BG103" s="2210"/>
      <c r="BH103" s="2210"/>
      <c r="BI103" s="2210"/>
      <c r="BJ103" s="2210"/>
      <c r="BK103" s="1971" t="str">
        <f>その他!$S$35&amp;""</f>
        <v/>
      </c>
      <c r="BL103" s="1971"/>
      <c r="BM103" s="1971"/>
      <c r="BN103" s="1971"/>
      <c r="BO103" s="1971"/>
      <c r="BP103" s="1971"/>
      <c r="BQ103" s="2200" t="s">
        <v>333</v>
      </c>
      <c r="BR103" s="1905"/>
      <c r="BS103" s="1905"/>
      <c r="BT103" s="1905"/>
      <c r="BU103" s="1905"/>
      <c r="BV103" s="1905"/>
      <c r="BW103" s="1905"/>
      <c r="BX103" s="2201">
        <f>その他!$U$35</f>
        <v>0</v>
      </c>
      <c r="BY103" s="2202"/>
      <c r="BZ103" s="2202"/>
      <c r="CA103" s="2202"/>
      <c r="CB103" s="2202"/>
      <c r="CC103" s="2202"/>
      <c r="CD103" s="2202"/>
      <c r="CE103" s="2203"/>
      <c r="CF103" s="2206" t="s">
        <v>232</v>
      </c>
    </row>
    <row r="104" spans="1:84" ht="4.5" customHeight="1">
      <c r="A104" s="322"/>
      <c r="B104" s="322"/>
      <c r="C104" s="322"/>
      <c r="D104" s="322"/>
      <c r="E104" s="1963"/>
      <c r="F104" s="1964"/>
      <c r="G104" s="1967"/>
      <c r="H104" s="1967"/>
      <c r="I104" s="1967"/>
      <c r="J104" s="1960"/>
      <c r="K104" s="1960"/>
      <c r="L104" s="1960"/>
      <c r="M104" s="1960"/>
      <c r="N104" s="1960"/>
      <c r="O104" s="1960"/>
      <c r="P104" s="1960"/>
      <c r="Q104" s="1960"/>
      <c r="R104" s="1960"/>
      <c r="S104" s="1960"/>
      <c r="T104" s="1960"/>
      <c r="U104" s="1960"/>
      <c r="V104" s="1960"/>
      <c r="W104" s="1960"/>
      <c r="X104" s="1960"/>
      <c r="Y104" s="1960"/>
      <c r="Z104" s="1960"/>
      <c r="AA104" s="1962"/>
      <c r="AB104" s="1962"/>
      <c r="AC104" s="1962"/>
      <c r="AD104" s="1962"/>
      <c r="AE104" s="1962"/>
      <c r="AF104" s="1962"/>
      <c r="AG104" s="1962"/>
      <c r="AH104" s="1950"/>
      <c r="AI104" s="1950"/>
      <c r="AJ104" s="1950"/>
      <c r="AK104" s="1950"/>
      <c r="AL104" s="1950"/>
      <c r="AM104" s="1950"/>
      <c r="AN104" s="1950"/>
      <c r="AO104" s="1950"/>
      <c r="AP104" s="1950"/>
      <c r="AQ104" s="1950"/>
      <c r="AR104" s="1950"/>
      <c r="AS104" s="1952"/>
      <c r="AT104" s="1952"/>
      <c r="AU104" s="1952"/>
      <c r="AV104" s="1952"/>
      <c r="AW104" s="1953"/>
      <c r="AX104" s="1953"/>
      <c r="AY104" s="1953"/>
      <c r="AZ104" s="1953"/>
      <c r="BA104" s="1953"/>
      <c r="BB104" s="1953"/>
      <c r="BC104" s="1953"/>
      <c r="BD104" s="1953"/>
      <c r="BE104" s="1953"/>
      <c r="BF104" s="2211"/>
      <c r="BG104" s="2211"/>
      <c r="BH104" s="2211"/>
      <c r="BI104" s="2211"/>
      <c r="BJ104" s="2211"/>
      <c r="BK104" s="1953"/>
      <c r="BL104" s="1953"/>
      <c r="BM104" s="1953"/>
      <c r="BN104" s="1953"/>
      <c r="BO104" s="1953"/>
      <c r="BP104" s="1953"/>
      <c r="BQ104" s="1485"/>
      <c r="BR104" s="1485"/>
      <c r="BS104" s="1485"/>
      <c r="BT104" s="1485"/>
      <c r="BU104" s="1485"/>
      <c r="BV104" s="1485"/>
      <c r="BW104" s="1485"/>
      <c r="BX104" s="2204"/>
      <c r="BY104" s="2204"/>
      <c r="BZ104" s="2204"/>
      <c r="CA104" s="2204"/>
      <c r="CB104" s="2204"/>
      <c r="CC104" s="2204"/>
      <c r="CD104" s="2204"/>
      <c r="CE104" s="2205"/>
      <c r="CF104" s="2207"/>
    </row>
    <row r="105" spans="1:84" ht="4.5" customHeight="1">
      <c r="A105" s="322"/>
      <c r="B105" s="322"/>
      <c r="C105" s="322"/>
      <c r="D105" s="322"/>
      <c r="E105" s="1963"/>
      <c r="F105" s="1964"/>
      <c r="G105" s="1967"/>
      <c r="H105" s="1967"/>
      <c r="I105" s="1967"/>
      <c r="J105" s="1960"/>
      <c r="K105" s="1960"/>
      <c r="L105" s="1960"/>
      <c r="M105" s="1960"/>
      <c r="N105" s="1960"/>
      <c r="O105" s="1960"/>
      <c r="P105" s="1960"/>
      <c r="Q105" s="1960"/>
      <c r="R105" s="1960"/>
      <c r="S105" s="1960"/>
      <c r="T105" s="1960"/>
      <c r="U105" s="1960"/>
      <c r="V105" s="1960"/>
      <c r="W105" s="1960"/>
      <c r="X105" s="1960"/>
      <c r="Y105" s="1960"/>
      <c r="Z105" s="1960"/>
      <c r="AA105" s="1962"/>
      <c r="AB105" s="1962"/>
      <c r="AC105" s="1962"/>
      <c r="AD105" s="1962"/>
      <c r="AE105" s="1962"/>
      <c r="AF105" s="1962"/>
      <c r="AG105" s="1962"/>
      <c r="AH105" s="1950"/>
      <c r="AI105" s="1950"/>
      <c r="AJ105" s="1950"/>
      <c r="AK105" s="1950"/>
      <c r="AL105" s="1950"/>
      <c r="AM105" s="1950"/>
      <c r="AN105" s="1950"/>
      <c r="AO105" s="1950"/>
      <c r="AP105" s="1950"/>
      <c r="AQ105" s="1950"/>
      <c r="AR105" s="1950"/>
      <c r="AS105" s="1952"/>
      <c r="AT105" s="1952"/>
      <c r="AU105" s="1952"/>
      <c r="AV105" s="1952"/>
      <c r="AW105" s="1953"/>
      <c r="AX105" s="1953"/>
      <c r="AY105" s="1953"/>
      <c r="AZ105" s="1953"/>
      <c r="BA105" s="1953"/>
      <c r="BB105" s="1953"/>
      <c r="BC105" s="1953"/>
      <c r="BD105" s="1953"/>
      <c r="BE105" s="1953"/>
      <c r="BF105" s="2211"/>
      <c r="BG105" s="2211"/>
      <c r="BH105" s="2211"/>
      <c r="BI105" s="2211"/>
      <c r="BJ105" s="2211"/>
      <c r="BK105" s="1953"/>
      <c r="BL105" s="1953"/>
      <c r="BM105" s="1953"/>
      <c r="BN105" s="1953"/>
      <c r="BO105" s="1953"/>
      <c r="BP105" s="1953"/>
      <c r="BQ105" s="1485"/>
      <c r="BR105" s="1485"/>
      <c r="BS105" s="1485"/>
      <c r="BT105" s="1485"/>
      <c r="BU105" s="1485"/>
      <c r="BV105" s="1485"/>
      <c r="BW105" s="1485"/>
      <c r="BX105" s="2204"/>
      <c r="BY105" s="2204"/>
      <c r="BZ105" s="2204"/>
      <c r="CA105" s="2204"/>
      <c r="CB105" s="2204"/>
      <c r="CC105" s="2204"/>
      <c r="CD105" s="2204"/>
      <c r="CE105" s="2205"/>
      <c r="CF105" s="2207"/>
    </row>
    <row r="106" spans="1:84" ht="4.5" customHeight="1">
      <c r="A106" s="322"/>
      <c r="B106" s="322"/>
      <c r="C106" s="322"/>
      <c r="D106" s="322"/>
      <c r="E106" s="1963"/>
      <c r="F106" s="1964"/>
      <c r="G106" s="1967"/>
      <c r="H106" s="1967"/>
      <c r="I106" s="1967"/>
      <c r="J106" s="1960"/>
      <c r="K106" s="1960"/>
      <c r="L106" s="1960"/>
      <c r="M106" s="1960"/>
      <c r="N106" s="1960"/>
      <c r="O106" s="1960"/>
      <c r="P106" s="1960"/>
      <c r="Q106" s="1960"/>
      <c r="R106" s="1960"/>
      <c r="S106" s="1960"/>
      <c r="T106" s="1960"/>
      <c r="U106" s="1960"/>
      <c r="V106" s="1960"/>
      <c r="W106" s="1960"/>
      <c r="X106" s="1960"/>
      <c r="Y106" s="1960"/>
      <c r="Z106" s="1960"/>
      <c r="AA106" s="1962"/>
      <c r="AB106" s="1962"/>
      <c r="AC106" s="1962"/>
      <c r="AD106" s="1962"/>
      <c r="AE106" s="1962"/>
      <c r="AF106" s="1962"/>
      <c r="AG106" s="1962"/>
      <c r="AH106" s="1950"/>
      <c r="AI106" s="1950"/>
      <c r="AJ106" s="1950"/>
      <c r="AK106" s="1950"/>
      <c r="AL106" s="1950"/>
      <c r="AM106" s="1950"/>
      <c r="AN106" s="1950"/>
      <c r="AO106" s="1950"/>
      <c r="AP106" s="1950"/>
      <c r="AQ106" s="1950"/>
      <c r="AR106" s="1950"/>
      <c r="AS106" s="1952"/>
      <c r="AT106" s="1952"/>
      <c r="AU106" s="1952"/>
      <c r="AV106" s="1952"/>
      <c r="AW106" s="1953"/>
      <c r="AX106" s="1953"/>
      <c r="AY106" s="1953"/>
      <c r="AZ106" s="1953"/>
      <c r="BA106" s="1953"/>
      <c r="BB106" s="1953"/>
      <c r="BC106" s="1953"/>
      <c r="BD106" s="1953"/>
      <c r="BE106" s="1953"/>
      <c r="BF106" s="2211"/>
      <c r="BG106" s="2211"/>
      <c r="BH106" s="2211"/>
      <c r="BI106" s="2211"/>
      <c r="BJ106" s="2211"/>
      <c r="BK106" s="1953"/>
      <c r="BL106" s="1953"/>
      <c r="BM106" s="1953"/>
      <c r="BN106" s="1953"/>
      <c r="BO106" s="1953"/>
      <c r="BP106" s="1953"/>
      <c r="BQ106" s="1485"/>
      <c r="BR106" s="1485"/>
      <c r="BS106" s="1485"/>
      <c r="BT106" s="1485"/>
      <c r="BU106" s="1485"/>
      <c r="BV106" s="1485"/>
      <c r="BW106" s="1485"/>
      <c r="BX106" s="2204"/>
      <c r="BY106" s="2204"/>
      <c r="BZ106" s="2204"/>
      <c r="CA106" s="2204"/>
      <c r="CB106" s="2204"/>
      <c r="CC106" s="2204"/>
      <c r="CD106" s="2204"/>
      <c r="CE106" s="2205"/>
      <c r="CF106" s="2207"/>
    </row>
    <row r="107" spans="1:84" ht="4.5" customHeight="1">
      <c r="A107" s="322"/>
      <c r="B107" s="322"/>
      <c r="C107" s="322"/>
      <c r="D107" s="322"/>
      <c r="E107" s="1963"/>
      <c r="F107" s="1964"/>
      <c r="G107" s="1967"/>
      <c r="H107" s="1967"/>
      <c r="I107" s="1967"/>
      <c r="J107" s="1960"/>
      <c r="K107" s="1960"/>
      <c r="L107" s="1960"/>
      <c r="M107" s="1960"/>
      <c r="N107" s="1960"/>
      <c r="O107" s="1960"/>
      <c r="P107" s="1960"/>
      <c r="Q107" s="1960"/>
      <c r="R107" s="1960"/>
      <c r="S107" s="1960"/>
      <c r="T107" s="1960"/>
      <c r="U107" s="1960"/>
      <c r="V107" s="1960"/>
      <c r="W107" s="1960"/>
      <c r="X107" s="1960"/>
      <c r="Y107" s="1960"/>
      <c r="Z107" s="1960"/>
      <c r="AA107" s="1962" t="s">
        <v>600</v>
      </c>
      <c r="AB107" s="1962"/>
      <c r="AC107" s="1962"/>
      <c r="AD107" s="1962"/>
      <c r="AE107" s="1962"/>
      <c r="AF107" s="1962"/>
      <c r="AG107" s="1962"/>
      <c r="AH107" s="1953"/>
      <c r="AI107" s="1954"/>
      <c r="AJ107" s="1955"/>
      <c r="AK107" s="1954"/>
      <c r="AL107" s="1822"/>
      <c r="AM107" s="2212"/>
      <c r="AN107" s="1955"/>
      <c r="AO107" s="1954"/>
      <c r="AP107" s="1955"/>
      <c r="AQ107" s="1954"/>
      <c r="AR107" s="1955"/>
      <c r="AS107" s="1954"/>
      <c r="AT107" s="1955"/>
      <c r="AU107" s="1954"/>
      <c r="AV107" s="1955"/>
      <c r="AW107" s="1954"/>
      <c r="AX107" s="1955"/>
      <c r="AY107" s="1954"/>
      <c r="AZ107" s="1955"/>
      <c r="BA107" s="1954"/>
      <c r="BB107" s="1955"/>
      <c r="BC107" s="1954"/>
      <c r="BD107" s="1969"/>
      <c r="BE107" s="1970"/>
      <c r="BF107" s="2211"/>
      <c r="BG107" s="2211"/>
      <c r="BH107" s="2211"/>
      <c r="BI107" s="2211"/>
      <c r="BJ107" s="2211"/>
      <c r="BK107" s="1953"/>
      <c r="BL107" s="1953"/>
      <c r="BM107" s="1953"/>
      <c r="BN107" s="1953"/>
      <c r="BO107" s="1953"/>
      <c r="BP107" s="1953"/>
      <c r="BQ107" s="1485"/>
      <c r="BR107" s="1485"/>
      <c r="BS107" s="1485"/>
      <c r="BT107" s="1485"/>
      <c r="BU107" s="1485"/>
      <c r="BV107" s="1485"/>
      <c r="BW107" s="1485"/>
      <c r="BX107" s="2204"/>
      <c r="BY107" s="2204"/>
      <c r="BZ107" s="2204"/>
      <c r="CA107" s="2204"/>
      <c r="CB107" s="2204"/>
      <c r="CC107" s="2204"/>
      <c r="CD107" s="2204"/>
      <c r="CE107" s="2205"/>
      <c r="CF107" s="2207"/>
    </row>
    <row r="108" spans="1:84" ht="4.5" customHeight="1">
      <c r="A108" s="322"/>
      <c r="B108" s="322"/>
      <c r="C108" s="322"/>
      <c r="D108" s="322"/>
      <c r="E108" s="1963"/>
      <c r="F108" s="1964"/>
      <c r="G108" s="1967"/>
      <c r="H108" s="1967"/>
      <c r="I108" s="1967"/>
      <c r="J108" s="1960"/>
      <c r="K108" s="1960"/>
      <c r="L108" s="1960"/>
      <c r="M108" s="1960"/>
      <c r="N108" s="1960"/>
      <c r="O108" s="1960"/>
      <c r="P108" s="1960"/>
      <c r="Q108" s="1960"/>
      <c r="R108" s="1960"/>
      <c r="S108" s="1960"/>
      <c r="T108" s="1960"/>
      <c r="U108" s="1960"/>
      <c r="V108" s="1960"/>
      <c r="W108" s="1960"/>
      <c r="X108" s="1960"/>
      <c r="Y108" s="1960"/>
      <c r="Z108" s="1960"/>
      <c r="AA108" s="1962"/>
      <c r="AB108" s="1962"/>
      <c r="AC108" s="1962"/>
      <c r="AD108" s="1962"/>
      <c r="AE108" s="1962"/>
      <c r="AF108" s="1962"/>
      <c r="AG108" s="1962"/>
      <c r="AH108" s="1953"/>
      <c r="AI108" s="1954"/>
      <c r="AJ108" s="1955"/>
      <c r="AK108" s="1954"/>
      <c r="AL108" s="1822"/>
      <c r="AM108" s="2212"/>
      <c r="AN108" s="1955"/>
      <c r="AO108" s="1954"/>
      <c r="AP108" s="1955"/>
      <c r="AQ108" s="1954"/>
      <c r="AR108" s="1955"/>
      <c r="AS108" s="1954"/>
      <c r="AT108" s="1955"/>
      <c r="AU108" s="1954"/>
      <c r="AV108" s="1955"/>
      <c r="AW108" s="1954"/>
      <c r="AX108" s="1955"/>
      <c r="AY108" s="1954"/>
      <c r="AZ108" s="1955"/>
      <c r="BA108" s="1954"/>
      <c r="BB108" s="1955"/>
      <c r="BC108" s="1954"/>
      <c r="BD108" s="1969"/>
      <c r="BE108" s="1970"/>
      <c r="BF108" s="2211"/>
      <c r="BG108" s="2211"/>
      <c r="BH108" s="2211"/>
      <c r="BI108" s="2211"/>
      <c r="BJ108" s="2211"/>
      <c r="BK108" s="1953"/>
      <c r="BL108" s="1953"/>
      <c r="BM108" s="1953"/>
      <c r="BN108" s="1953"/>
      <c r="BO108" s="1953"/>
      <c r="BP108" s="1953"/>
      <c r="BQ108" s="1485"/>
      <c r="BR108" s="1485"/>
      <c r="BS108" s="1485"/>
      <c r="BT108" s="1485"/>
      <c r="BU108" s="1485"/>
      <c r="BV108" s="1485"/>
      <c r="BW108" s="1485"/>
      <c r="BX108" s="2204"/>
      <c r="BY108" s="2204"/>
      <c r="BZ108" s="2204"/>
      <c r="CA108" s="2204"/>
      <c r="CB108" s="2204"/>
      <c r="CC108" s="2204"/>
      <c r="CD108" s="2204"/>
      <c r="CE108" s="2205"/>
      <c r="CF108" s="2207"/>
    </row>
    <row r="109" spans="1:84" ht="4.5" customHeight="1">
      <c r="A109" s="322"/>
      <c r="B109" s="322"/>
      <c r="C109" s="322"/>
      <c r="D109" s="322"/>
      <c r="E109" s="1963"/>
      <c r="F109" s="1964"/>
      <c r="G109" s="1967"/>
      <c r="H109" s="1967"/>
      <c r="I109" s="1967"/>
      <c r="J109" s="1960"/>
      <c r="K109" s="1960"/>
      <c r="L109" s="1960"/>
      <c r="M109" s="1960"/>
      <c r="N109" s="1960"/>
      <c r="O109" s="1960"/>
      <c r="P109" s="1960"/>
      <c r="Q109" s="1960"/>
      <c r="R109" s="1960"/>
      <c r="S109" s="1960"/>
      <c r="T109" s="1960"/>
      <c r="U109" s="1960"/>
      <c r="V109" s="1960"/>
      <c r="W109" s="1960"/>
      <c r="X109" s="1960"/>
      <c r="Y109" s="1960"/>
      <c r="Z109" s="1960"/>
      <c r="AA109" s="1962"/>
      <c r="AB109" s="1962"/>
      <c r="AC109" s="1962"/>
      <c r="AD109" s="1962"/>
      <c r="AE109" s="1962"/>
      <c r="AF109" s="1962"/>
      <c r="AG109" s="1962"/>
      <c r="AH109" s="1953"/>
      <c r="AI109" s="1954"/>
      <c r="AJ109" s="1955"/>
      <c r="AK109" s="1954"/>
      <c r="AL109" s="1822"/>
      <c r="AM109" s="2212"/>
      <c r="AN109" s="1955"/>
      <c r="AO109" s="1954"/>
      <c r="AP109" s="1955"/>
      <c r="AQ109" s="1954"/>
      <c r="AR109" s="1955"/>
      <c r="AS109" s="1954"/>
      <c r="AT109" s="1955"/>
      <c r="AU109" s="1954"/>
      <c r="AV109" s="1955"/>
      <c r="AW109" s="1954"/>
      <c r="AX109" s="1955"/>
      <c r="AY109" s="1954"/>
      <c r="AZ109" s="1955"/>
      <c r="BA109" s="1954"/>
      <c r="BB109" s="1955"/>
      <c r="BC109" s="1954"/>
      <c r="BD109" s="1969"/>
      <c r="BE109" s="1970"/>
      <c r="BF109" s="2211"/>
      <c r="BG109" s="2211"/>
      <c r="BH109" s="2211"/>
      <c r="BI109" s="2211"/>
      <c r="BJ109" s="2211"/>
      <c r="BK109" s="1953"/>
      <c r="BL109" s="1953"/>
      <c r="BM109" s="1953"/>
      <c r="BN109" s="1953"/>
      <c r="BO109" s="1953"/>
      <c r="BP109" s="1953"/>
      <c r="BQ109" s="1485"/>
      <c r="BR109" s="1485"/>
      <c r="BS109" s="1485"/>
      <c r="BT109" s="1485"/>
      <c r="BU109" s="1485"/>
      <c r="BV109" s="1485"/>
      <c r="BW109" s="1485"/>
      <c r="BX109" s="2204"/>
      <c r="BY109" s="2204"/>
      <c r="BZ109" s="2204"/>
      <c r="CA109" s="2204"/>
      <c r="CB109" s="2204"/>
      <c r="CC109" s="2204"/>
      <c r="CD109" s="2204"/>
      <c r="CE109" s="2205"/>
      <c r="CF109" s="2207"/>
    </row>
    <row r="110" spans="1:84" ht="4.5" customHeight="1">
      <c r="A110" s="322"/>
      <c r="B110" s="322"/>
      <c r="C110" s="322"/>
      <c r="D110" s="322"/>
      <c r="E110" s="1963">
        <v>2</v>
      </c>
      <c r="F110" s="1964"/>
      <c r="G110" s="1967" t="s">
        <v>334</v>
      </c>
      <c r="H110" s="1967"/>
      <c r="I110" s="1967"/>
      <c r="J110" s="1960" t="str">
        <f>その他!$A$36&amp;""</f>
        <v/>
      </c>
      <c r="K110" s="1960"/>
      <c r="L110" s="1960"/>
      <c r="M110" s="1960"/>
      <c r="N110" s="1960"/>
      <c r="O110" s="1960"/>
      <c r="P110" s="1960"/>
      <c r="Q110" s="1960"/>
      <c r="R110" s="1960"/>
      <c r="S110" s="1960"/>
      <c r="T110" s="1960"/>
      <c r="U110" s="1960"/>
      <c r="V110" s="1960"/>
      <c r="W110" s="1960"/>
      <c r="X110" s="1960"/>
      <c r="Y110" s="1960"/>
      <c r="Z110" s="1960"/>
      <c r="AA110" s="1962" t="s">
        <v>599</v>
      </c>
      <c r="AB110" s="1962"/>
      <c r="AC110" s="1962"/>
      <c r="AD110" s="1962"/>
      <c r="AE110" s="1962"/>
      <c r="AF110" s="1962"/>
      <c r="AG110" s="1962"/>
      <c r="AH110" s="1950" t="str">
        <f>IFERROR(その他!$AL$36,"")</f>
        <v/>
      </c>
      <c r="AI110" s="1950"/>
      <c r="AJ110" s="1950"/>
      <c r="AK110" s="1950"/>
      <c r="AL110" s="1950"/>
      <c r="AM110" s="1950"/>
      <c r="AN110" s="1950"/>
      <c r="AO110" s="1950"/>
      <c r="AP110" s="1950"/>
      <c r="AQ110" s="1950"/>
      <c r="AR110" s="1950"/>
      <c r="AS110" s="1952" t="s">
        <v>601</v>
      </c>
      <c r="AT110" s="1952"/>
      <c r="AU110" s="1952"/>
      <c r="AV110" s="1952"/>
      <c r="AW110" s="1953" t="str">
        <f>その他!$Q$36&amp;""</f>
        <v/>
      </c>
      <c r="AX110" s="1953"/>
      <c r="AY110" s="1953"/>
      <c r="AZ110" s="1953"/>
      <c r="BA110" s="1953"/>
      <c r="BB110" s="1953"/>
      <c r="BC110" s="1953"/>
      <c r="BD110" s="1953"/>
      <c r="BE110" s="1953"/>
      <c r="BF110" s="2211" t="s">
        <v>598</v>
      </c>
      <c r="BG110" s="2211"/>
      <c r="BH110" s="2211"/>
      <c r="BI110" s="2211"/>
      <c r="BJ110" s="2211"/>
      <c r="BK110" s="1953" t="str">
        <f>その他!$S$36&amp;""</f>
        <v/>
      </c>
      <c r="BL110" s="1953"/>
      <c r="BM110" s="1953"/>
      <c r="BN110" s="1953"/>
      <c r="BO110" s="1953"/>
      <c r="BP110" s="1953"/>
      <c r="BQ110" s="2216" t="s">
        <v>333</v>
      </c>
      <c r="BR110" s="1485"/>
      <c r="BS110" s="1485"/>
      <c r="BT110" s="1485"/>
      <c r="BU110" s="1485"/>
      <c r="BV110" s="1485"/>
      <c r="BW110" s="1485"/>
      <c r="BX110" s="2217">
        <f>その他!$U$36</f>
        <v>0</v>
      </c>
      <c r="BY110" s="2204"/>
      <c r="BZ110" s="2204"/>
      <c r="CA110" s="2204"/>
      <c r="CB110" s="2204"/>
      <c r="CC110" s="2204"/>
      <c r="CD110" s="2204"/>
      <c r="CE110" s="2205"/>
      <c r="CF110" s="2207" t="s">
        <v>232</v>
      </c>
    </row>
    <row r="111" spans="1:84" ht="4.5" customHeight="1">
      <c r="A111" s="322"/>
      <c r="B111" s="322"/>
      <c r="C111" s="322"/>
      <c r="D111" s="322"/>
      <c r="E111" s="1963"/>
      <c r="F111" s="1964"/>
      <c r="G111" s="1967"/>
      <c r="H111" s="1967"/>
      <c r="I111" s="1967"/>
      <c r="J111" s="1960"/>
      <c r="K111" s="1960"/>
      <c r="L111" s="1960"/>
      <c r="M111" s="1960"/>
      <c r="N111" s="1960"/>
      <c r="O111" s="1960"/>
      <c r="P111" s="1960"/>
      <c r="Q111" s="1960"/>
      <c r="R111" s="1960"/>
      <c r="S111" s="1960"/>
      <c r="T111" s="1960"/>
      <c r="U111" s="1960"/>
      <c r="V111" s="1960"/>
      <c r="W111" s="1960"/>
      <c r="X111" s="1960"/>
      <c r="Y111" s="1960"/>
      <c r="Z111" s="1960"/>
      <c r="AA111" s="1962"/>
      <c r="AB111" s="1962"/>
      <c r="AC111" s="1962"/>
      <c r="AD111" s="1962"/>
      <c r="AE111" s="1962"/>
      <c r="AF111" s="1962"/>
      <c r="AG111" s="1962"/>
      <c r="AH111" s="1950"/>
      <c r="AI111" s="1950"/>
      <c r="AJ111" s="1950"/>
      <c r="AK111" s="1950"/>
      <c r="AL111" s="1950"/>
      <c r="AM111" s="1950"/>
      <c r="AN111" s="1950"/>
      <c r="AO111" s="1950"/>
      <c r="AP111" s="1950"/>
      <c r="AQ111" s="1950"/>
      <c r="AR111" s="1950"/>
      <c r="AS111" s="1952"/>
      <c r="AT111" s="1952"/>
      <c r="AU111" s="1952"/>
      <c r="AV111" s="1952"/>
      <c r="AW111" s="1953"/>
      <c r="AX111" s="1953"/>
      <c r="AY111" s="1953"/>
      <c r="AZ111" s="1953"/>
      <c r="BA111" s="1953"/>
      <c r="BB111" s="1953"/>
      <c r="BC111" s="1953"/>
      <c r="BD111" s="1953"/>
      <c r="BE111" s="1953"/>
      <c r="BF111" s="2211"/>
      <c r="BG111" s="2211"/>
      <c r="BH111" s="2211"/>
      <c r="BI111" s="2211"/>
      <c r="BJ111" s="2211"/>
      <c r="BK111" s="1953"/>
      <c r="BL111" s="1953"/>
      <c r="BM111" s="1953"/>
      <c r="BN111" s="1953"/>
      <c r="BO111" s="1953"/>
      <c r="BP111" s="1953"/>
      <c r="BQ111" s="1485"/>
      <c r="BR111" s="1485"/>
      <c r="BS111" s="1485"/>
      <c r="BT111" s="1485"/>
      <c r="BU111" s="1485"/>
      <c r="BV111" s="1485"/>
      <c r="BW111" s="1485"/>
      <c r="BX111" s="2204"/>
      <c r="BY111" s="2204"/>
      <c r="BZ111" s="2204"/>
      <c r="CA111" s="2204"/>
      <c r="CB111" s="2204"/>
      <c r="CC111" s="2204"/>
      <c r="CD111" s="2204"/>
      <c r="CE111" s="2205"/>
      <c r="CF111" s="2207"/>
    </row>
    <row r="112" spans="1:84" ht="4.5" customHeight="1">
      <c r="A112" s="322"/>
      <c r="B112" s="322"/>
      <c r="C112" s="322"/>
      <c r="D112" s="322"/>
      <c r="E112" s="1963"/>
      <c r="F112" s="1964"/>
      <c r="G112" s="1967"/>
      <c r="H112" s="1967"/>
      <c r="I112" s="1967"/>
      <c r="J112" s="1960"/>
      <c r="K112" s="1960"/>
      <c r="L112" s="1960"/>
      <c r="M112" s="1960"/>
      <c r="N112" s="1960"/>
      <c r="O112" s="1960"/>
      <c r="P112" s="1960"/>
      <c r="Q112" s="1960"/>
      <c r="R112" s="1960"/>
      <c r="S112" s="1960"/>
      <c r="T112" s="1960"/>
      <c r="U112" s="1960"/>
      <c r="V112" s="1960"/>
      <c r="W112" s="1960"/>
      <c r="X112" s="1960"/>
      <c r="Y112" s="1960"/>
      <c r="Z112" s="1960"/>
      <c r="AA112" s="1962"/>
      <c r="AB112" s="1962"/>
      <c r="AC112" s="1962"/>
      <c r="AD112" s="1962"/>
      <c r="AE112" s="1962"/>
      <c r="AF112" s="1962"/>
      <c r="AG112" s="1962"/>
      <c r="AH112" s="1950"/>
      <c r="AI112" s="1950"/>
      <c r="AJ112" s="1950"/>
      <c r="AK112" s="1950"/>
      <c r="AL112" s="1950"/>
      <c r="AM112" s="1950"/>
      <c r="AN112" s="1950"/>
      <c r="AO112" s="1950"/>
      <c r="AP112" s="1950"/>
      <c r="AQ112" s="1950"/>
      <c r="AR112" s="1950"/>
      <c r="AS112" s="1952"/>
      <c r="AT112" s="1952"/>
      <c r="AU112" s="1952"/>
      <c r="AV112" s="1952"/>
      <c r="AW112" s="1953"/>
      <c r="AX112" s="1953"/>
      <c r="AY112" s="1953"/>
      <c r="AZ112" s="1953"/>
      <c r="BA112" s="1953"/>
      <c r="BB112" s="1953"/>
      <c r="BC112" s="1953"/>
      <c r="BD112" s="1953"/>
      <c r="BE112" s="1953"/>
      <c r="BF112" s="2211"/>
      <c r="BG112" s="2211"/>
      <c r="BH112" s="2211"/>
      <c r="BI112" s="2211"/>
      <c r="BJ112" s="2211"/>
      <c r="BK112" s="1953"/>
      <c r="BL112" s="1953"/>
      <c r="BM112" s="1953"/>
      <c r="BN112" s="1953"/>
      <c r="BO112" s="1953"/>
      <c r="BP112" s="1953"/>
      <c r="BQ112" s="1485"/>
      <c r="BR112" s="1485"/>
      <c r="BS112" s="1485"/>
      <c r="BT112" s="1485"/>
      <c r="BU112" s="1485"/>
      <c r="BV112" s="1485"/>
      <c r="BW112" s="1485"/>
      <c r="BX112" s="2204"/>
      <c r="BY112" s="2204"/>
      <c r="BZ112" s="2204"/>
      <c r="CA112" s="2204"/>
      <c r="CB112" s="2204"/>
      <c r="CC112" s="2204"/>
      <c r="CD112" s="2204"/>
      <c r="CE112" s="2205"/>
      <c r="CF112" s="2207"/>
    </row>
    <row r="113" spans="1:84" ht="4.5" customHeight="1">
      <c r="A113" s="322"/>
      <c r="B113" s="322"/>
      <c r="C113" s="322"/>
      <c r="D113" s="322"/>
      <c r="E113" s="1963"/>
      <c r="F113" s="1964"/>
      <c r="G113" s="1967"/>
      <c r="H113" s="1967"/>
      <c r="I113" s="1967"/>
      <c r="J113" s="1960"/>
      <c r="K113" s="1960"/>
      <c r="L113" s="1960"/>
      <c r="M113" s="1960"/>
      <c r="N113" s="1960"/>
      <c r="O113" s="1960"/>
      <c r="P113" s="1960"/>
      <c r="Q113" s="1960"/>
      <c r="R113" s="1960"/>
      <c r="S113" s="1960"/>
      <c r="T113" s="1960"/>
      <c r="U113" s="1960"/>
      <c r="V113" s="1960"/>
      <c r="W113" s="1960"/>
      <c r="X113" s="1960"/>
      <c r="Y113" s="1960"/>
      <c r="Z113" s="1960"/>
      <c r="AA113" s="1962"/>
      <c r="AB113" s="1962"/>
      <c r="AC113" s="1962"/>
      <c r="AD113" s="1962"/>
      <c r="AE113" s="1962"/>
      <c r="AF113" s="1962"/>
      <c r="AG113" s="1962"/>
      <c r="AH113" s="1950"/>
      <c r="AI113" s="1950"/>
      <c r="AJ113" s="1950"/>
      <c r="AK113" s="1950"/>
      <c r="AL113" s="1950"/>
      <c r="AM113" s="1950"/>
      <c r="AN113" s="1950"/>
      <c r="AO113" s="1950"/>
      <c r="AP113" s="1950"/>
      <c r="AQ113" s="1950"/>
      <c r="AR113" s="1950"/>
      <c r="AS113" s="1952"/>
      <c r="AT113" s="1952"/>
      <c r="AU113" s="1952"/>
      <c r="AV113" s="1952"/>
      <c r="AW113" s="1953"/>
      <c r="AX113" s="1953"/>
      <c r="AY113" s="1953"/>
      <c r="AZ113" s="1953"/>
      <c r="BA113" s="1953"/>
      <c r="BB113" s="1953"/>
      <c r="BC113" s="1953"/>
      <c r="BD113" s="1953"/>
      <c r="BE113" s="1953"/>
      <c r="BF113" s="2211"/>
      <c r="BG113" s="2211"/>
      <c r="BH113" s="2211"/>
      <c r="BI113" s="2211"/>
      <c r="BJ113" s="2211"/>
      <c r="BK113" s="1953"/>
      <c r="BL113" s="1953"/>
      <c r="BM113" s="1953"/>
      <c r="BN113" s="1953"/>
      <c r="BO113" s="1953"/>
      <c r="BP113" s="1953"/>
      <c r="BQ113" s="1485"/>
      <c r="BR113" s="1485"/>
      <c r="BS113" s="1485"/>
      <c r="BT113" s="1485"/>
      <c r="BU113" s="1485"/>
      <c r="BV113" s="1485"/>
      <c r="BW113" s="1485"/>
      <c r="BX113" s="2204"/>
      <c r="BY113" s="2204"/>
      <c r="BZ113" s="2204"/>
      <c r="CA113" s="2204"/>
      <c r="CB113" s="2204"/>
      <c r="CC113" s="2204"/>
      <c r="CD113" s="2204"/>
      <c r="CE113" s="2205"/>
      <c r="CF113" s="2207"/>
    </row>
    <row r="114" spans="1:84" ht="4.5" customHeight="1">
      <c r="A114" s="322"/>
      <c r="B114" s="322"/>
      <c r="C114" s="322"/>
      <c r="D114" s="322"/>
      <c r="E114" s="1963"/>
      <c r="F114" s="1964"/>
      <c r="G114" s="1967"/>
      <c r="H114" s="1967"/>
      <c r="I114" s="1967"/>
      <c r="J114" s="1960"/>
      <c r="K114" s="1960"/>
      <c r="L114" s="1960"/>
      <c r="M114" s="1960"/>
      <c r="N114" s="1960"/>
      <c r="O114" s="1960"/>
      <c r="P114" s="1960"/>
      <c r="Q114" s="1960"/>
      <c r="R114" s="1960"/>
      <c r="S114" s="1960"/>
      <c r="T114" s="1960"/>
      <c r="U114" s="1960"/>
      <c r="V114" s="1960"/>
      <c r="W114" s="1960"/>
      <c r="X114" s="1960"/>
      <c r="Y114" s="1960"/>
      <c r="Z114" s="1960"/>
      <c r="AA114" s="1962" t="s">
        <v>600</v>
      </c>
      <c r="AB114" s="1962"/>
      <c r="AC114" s="1962"/>
      <c r="AD114" s="1962"/>
      <c r="AE114" s="1962"/>
      <c r="AF114" s="1962"/>
      <c r="AG114" s="1962"/>
      <c r="AH114" s="1953"/>
      <c r="AI114" s="1954"/>
      <c r="AJ114" s="1955"/>
      <c r="AK114" s="1954"/>
      <c r="AL114" s="1822"/>
      <c r="AM114" s="2212"/>
      <c r="AN114" s="1955"/>
      <c r="AO114" s="1954"/>
      <c r="AP114" s="1955"/>
      <c r="AQ114" s="1954"/>
      <c r="AR114" s="1955"/>
      <c r="AS114" s="1954"/>
      <c r="AT114" s="1955"/>
      <c r="AU114" s="1954"/>
      <c r="AV114" s="1955"/>
      <c r="AW114" s="1954"/>
      <c r="AX114" s="1955"/>
      <c r="AY114" s="1954"/>
      <c r="AZ114" s="1955"/>
      <c r="BA114" s="1954"/>
      <c r="BB114" s="1955"/>
      <c r="BC114" s="1954"/>
      <c r="BD114" s="1969"/>
      <c r="BE114" s="1970"/>
      <c r="BF114" s="2211"/>
      <c r="BG114" s="2211"/>
      <c r="BH114" s="2211"/>
      <c r="BI114" s="2211"/>
      <c r="BJ114" s="2211"/>
      <c r="BK114" s="1953"/>
      <c r="BL114" s="1953"/>
      <c r="BM114" s="1953"/>
      <c r="BN114" s="1953"/>
      <c r="BO114" s="1953"/>
      <c r="BP114" s="1953"/>
      <c r="BQ114" s="1485"/>
      <c r="BR114" s="1485"/>
      <c r="BS114" s="1485"/>
      <c r="BT114" s="1485"/>
      <c r="BU114" s="1485"/>
      <c r="BV114" s="1485"/>
      <c r="BW114" s="1485"/>
      <c r="BX114" s="2204"/>
      <c r="BY114" s="2204"/>
      <c r="BZ114" s="2204"/>
      <c r="CA114" s="2204"/>
      <c r="CB114" s="2204"/>
      <c r="CC114" s="2204"/>
      <c r="CD114" s="2204"/>
      <c r="CE114" s="2205"/>
      <c r="CF114" s="2207"/>
    </row>
    <row r="115" spans="1:84" ht="4.5" customHeight="1">
      <c r="A115" s="322"/>
      <c r="B115" s="322"/>
      <c r="C115" s="322"/>
      <c r="D115" s="322"/>
      <c r="E115" s="1963"/>
      <c r="F115" s="1964"/>
      <c r="G115" s="1967"/>
      <c r="H115" s="1967"/>
      <c r="I115" s="1967"/>
      <c r="J115" s="1960"/>
      <c r="K115" s="1960"/>
      <c r="L115" s="1960"/>
      <c r="M115" s="1960"/>
      <c r="N115" s="1960"/>
      <c r="O115" s="1960"/>
      <c r="P115" s="1960"/>
      <c r="Q115" s="1960"/>
      <c r="R115" s="1960"/>
      <c r="S115" s="1960"/>
      <c r="T115" s="1960"/>
      <c r="U115" s="1960"/>
      <c r="V115" s="1960"/>
      <c r="W115" s="1960"/>
      <c r="X115" s="1960"/>
      <c r="Y115" s="1960"/>
      <c r="Z115" s="1960"/>
      <c r="AA115" s="1962"/>
      <c r="AB115" s="1962"/>
      <c r="AC115" s="1962"/>
      <c r="AD115" s="1962"/>
      <c r="AE115" s="1962"/>
      <c r="AF115" s="1962"/>
      <c r="AG115" s="1962"/>
      <c r="AH115" s="1953"/>
      <c r="AI115" s="1954"/>
      <c r="AJ115" s="1955"/>
      <c r="AK115" s="1954"/>
      <c r="AL115" s="1822"/>
      <c r="AM115" s="2212"/>
      <c r="AN115" s="1955"/>
      <c r="AO115" s="1954"/>
      <c r="AP115" s="1955"/>
      <c r="AQ115" s="1954"/>
      <c r="AR115" s="1955"/>
      <c r="AS115" s="1954"/>
      <c r="AT115" s="1955"/>
      <c r="AU115" s="1954"/>
      <c r="AV115" s="1955"/>
      <c r="AW115" s="1954"/>
      <c r="AX115" s="1955"/>
      <c r="AY115" s="1954"/>
      <c r="AZ115" s="1955"/>
      <c r="BA115" s="1954"/>
      <c r="BB115" s="1955"/>
      <c r="BC115" s="1954"/>
      <c r="BD115" s="1969"/>
      <c r="BE115" s="1970"/>
      <c r="BF115" s="2211"/>
      <c r="BG115" s="2211"/>
      <c r="BH115" s="2211"/>
      <c r="BI115" s="2211"/>
      <c r="BJ115" s="2211"/>
      <c r="BK115" s="1953"/>
      <c r="BL115" s="1953"/>
      <c r="BM115" s="1953"/>
      <c r="BN115" s="1953"/>
      <c r="BO115" s="1953"/>
      <c r="BP115" s="1953"/>
      <c r="BQ115" s="1485"/>
      <c r="BR115" s="1485"/>
      <c r="BS115" s="1485"/>
      <c r="BT115" s="1485"/>
      <c r="BU115" s="1485"/>
      <c r="BV115" s="1485"/>
      <c r="BW115" s="1485"/>
      <c r="BX115" s="2204"/>
      <c r="BY115" s="2204"/>
      <c r="BZ115" s="2204"/>
      <c r="CA115" s="2204"/>
      <c r="CB115" s="2204"/>
      <c r="CC115" s="2204"/>
      <c r="CD115" s="2204"/>
      <c r="CE115" s="2205"/>
      <c r="CF115" s="2207"/>
    </row>
    <row r="116" spans="1:84" ht="4.5" customHeight="1">
      <c r="A116" s="322"/>
      <c r="B116" s="322"/>
      <c r="C116" s="322"/>
      <c r="D116" s="322"/>
      <c r="E116" s="1963"/>
      <c r="F116" s="1964"/>
      <c r="G116" s="1967"/>
      <c r="H116" s="1967"/>
      <c r="I116" s="1967"/>
      <c r="J116" s="1960"/>
      <c r="K116" s="1960"/>
      <c r="L116" s="1960"/>
      <c r="M116" s="1960"/>
      <c r="N116" s="1960"/>
      <c r="O116" s="1960"/>
      <c r="P116" s="1960"/>
      <c r="Q116" s="1960"/>
      <c r="R116" s="1960"/>
      <c r="S116" s="1960"/>
      <c r="T116" s="1960"/>
      <c r="U116" s="1960"/>
      <c r="V116" s="1960"/>
      <c r="W116" s="1960"/>
      <c r="X116" s="1960"/>
      <c r="Y116" s="1960"/>
      <c r="Z116" s="1960"/>
      <c r="AA116" s="1962"/>
      <c r="AB116" s="1962"/>
      <c r="AC116" s="1962"/>
      <c r="AD116" s="1962"/>
      <c r="AE116" s="1962"/>
      <c r="AF116" s="1962"/>
      <c r="AG116" s="1962"/>
      <c r="AH116" s="1953"/>
      <c r="AI116" s="1954"/>
      <c r="AJ116" s="1955"/>
      <c r="AK116" s="1954"/>
      <c r="AL116" s="1822"/>
      <c r="AM116" s="2212"/>
      <c r="AN116" s="1955"/>
      <c r="AO116" s="1954"/>
      <c r="AP116" s="1955"/>
      <c r="AQ116" s="1954"/>
      <c r="AR116" s="1955"/>
      <c r="AS116" s="1954"/>
      <c r="AT116" s="1955"/>
      <c r="AU116" s="1954"/>
      <c r="AV116" s="1955"/>
      <c r="AW116" s="1954"/>
      <c r="AX116" s="1955"/>
      <c r="AY116" s="1954"/>
      <c r="AZ116" s="1955"/>
      <c r="BA116" s="1954"/>
      <c r="BB116" s="1955"/>
      <c r="BC116" s="1954"/>
      <c r="BD116" s="1969"/>
      <c r="BE116" s="1970"/>
      <c r="BF116" s="2211"/>
      <c r="BG116" s="2211"/>
      <c r="BH116" s="2211"/>
      <c r="BI116" s="2211"/>
      <c r="BJ116" s="2211"/>
      <c r="BK116" s="1953"/>
      <c r="BL116" s="1953"/>
      <c r="BM116" s="1953"/>
      <c r="BN116" s="1953"/>
      <c r="BO116" s="1953"/>
      <c r="BP116" s="1953"/>
      <c r="BQ116" s="1485"/>
      <c r="BR116" s="1485"/>
      <c r="BS116" s="1485"/>
      <c r="BT116" s="1485"/>
      <c r="BU116" s="1485"/>
      <c r="BV116" s="1485"/>
      <c r="BW116" s="1485"/>
      <c r="BX116" s="2204"/>
      <c r="BY116" s="2204"/>
      <c r="BZ116" s="2204"/>
      <c r="CA116" s="2204"/>
      <c r="CB116" s="2204"/>
      <c r="CC116" s="2204"/>
      <c r="CD116" s="2204"/>
      <c r="CE116" s="2205"/>
      <c r="CF116" s="2207"/>
    </row>
    <row r="117" spans="1:84" ht="4.5" customHeight="1">
      <c r="A117" s="322"/>
      <c r="B117" s="322"/>
      <c r="C117" s="322"/>
      <c r="D117" s="322"/>
      <c r="E117" s="1963">
        <v>3</v>
      </c>
      <c r="F117" s="1964"/>
      <c r="G117" s="1967" t="s">
        <v>334</v>
      </c>
      <c r="H117" s="1967"/>
      <c r="I117" s="1967"/>
      <c r="J117" s="1960" t="str">
        <f>その他!$A$37&amp;""</f>
        <v/>
      </c>
      <c r="K117" s="1960"/>
      <c r="L117" s="1960"/>
      <c r="M117" s="1960"/>
      <c r="N117" s="1960"/>
      <c r="O117" s="1960"/>
      <c r="P117" s="1960"/>
      <c r="Q117" s="1960"/>
      <c r="R117" s="1960"/>
      <c r="S117" s="1960"/>
      <c r="T117" s="1960"/>
      <c r="U117" s="1960"/>
      <c r="V117" s="1960"/>
      <c r="W117" s="1960"/>
      <c r="X117" s="1960"/>
      <c r="Y117" s="1960"/>
      <c r="Z117" s="1960"/>
      <c r="AA117" s="1962" t="s">
        <v>599</v>
      </c>
      <c r="AB117" s="1962"/>
      <c r="AC117" s="1962"/>
      <c r="AD117" s="1962"/>
      <c r="AE117" s="1962"/>
      <c r="AF117" s="1962"/>
      <c r="AG117" s="1962"/>
      <c r="AH117" s="1950" t="str">
        <f>IFERROR(その他!$AL$37,"")</f>
        <v/>
      </c>
      <c r="AI117" s="1950"/>
      <c r="AJ117" s="1950"/>
      <c r="AK117" s="1950"/>
      <c r="AL117" s="1950"/>
      <c r="AM117" s="1950"/>
      <c r="AN117" s="1950"/>
      <c r="AO117" s="1950"/>
      <c r="AP117" s="1950"/>
      <c r="AQ117" s="1950"/>
      <c r="AR117" s="1950"/>
      <c r="AS117" s="1952" t="s">
        <v>601</v>
      </c>
      <c r="AT117" s="1952"/>
      <c r="AU117" s="1952"/>
      <c r="AV117" s="1952"/>
      <c r="AW117" s="1953" t="str">
        <f>その他!$Q$37&amp;""</f>
        <v/>
      </c>
      <c r="AX117" s="1953"/>
      <c r="AY117" s="1953"/>
      <c r="AZ117" s="1953"/>
      <c r="BA117" s="1953"/>
      <c r="BB117" s="1953"/>
      <c r="BC117" s="1953"/>
      <c r="BD117" s="1953"/>
      <c r="BE117" s="1953"/>
      <c r="BF117" s="2211" t="s">
        <v>598</v>
      </c>
      <c r="BG117" s="2211"/>
      <c r="BH117" s="2211"/>
      <c r="BI117" s="2211"/>
      <c r="BJ117" s="2211"/>
      <c r="BK117" s="1953" t="str">
        <f>その他!$S$37&amp;""</f>
        <v/>
      </c>
      <c r="BL117" s="1953"/>
      <c r="BM117" s="1953"/>
      <c r="BN117" s="1953"/>
      <c r="BO117" s="1953"/>
      <c r="BP117" s="1953"/>
      <c r="BQ117" s="2216" t="s">
        <v>333</v>
      </c>
      <c r="BR117" s="1485"/>
      <c r="BS117" s="1485"/>
      <c r="BT117" s="1485"/>
      <c r="BU117" s="1485"/>
      <c r="BV117" s="1485"/>
      <c r="BW117" s="1485"/>
      <c r="BX117" s="2217">
        <f>その他!$U$37</f>
        <v>0</v>
      </c>
      <c r="BY117" s="2204"/>
      <c r="BZ117" s="2204"/>
      <c r="CA117" s="2204"/>
      <c r="CB117" s="2204"/>
      <c r="CC117" s="2204"/>
      <c r="CD117" s="2204"/>
      <c r="CE117" s="2205"/>
      <c r="CF117" s="2207" t="s">
        <v>232</v>
      </c>
    </row>
    <row r="118" spans="1:84" ht="4.5" customHeight="1">
      <c r="A118" s="322"/>
      <c r="B118" s="322"/>
      <c r="C118" s="322"/>
      <c r="D118" s="322"/>
      <c r="E118" s="1963"/>
      <c r="F118" s="1964"/>
      <c r="G118" s="1967"/>
      <c r="H118" s="1967"/>
      <c r="I118" s="1967"/>
      <c r="J118" s="1960"/>
      <c r="K118" s="1960"/>
      <c r="L118" s="1960"/>
      <c r="M118" s="1960"/>
      <c r="N118" s="1960"/>
      <c r="O118" s="1960"/>
      <c r="P118" s="1960"/>
      <c r="Q118" s="1960"/>
      <c r="R118" s="1960"/>
      <c r="S118" s="1960"/>
      <c r="T118" s="1960"/>
      <c r="U118" s="1960"/>
      <c r="V118" s="1960"/>
      <c r="W118" s="1960"/>
      <c r="X118" s="1960"/>
      <c r="Y118" s="1960"/>
      <c r="Z118" s="1960"/>
      <c r="AA118" s="1962"/>
      <c r="AB118" s="1962"/>
      <c r="AC118" s="1962"/>
      <c r="AD118" s="1962"/>
      <c r="AE118" s="1962"/>
      <c r="AF118" s="1962"/>
      <c r="AG118" s="1962"/>
      <c r="AH118" s="1950"/>
      <c r="AI118" s="1950"/>
      <c r="AJ118" s="1950"/>
      <c r="AK118" s="1950"/>
      <c r="AL118" s="1950"/>
      <c r="AM118" s="1950"/>
      <c r="AN118" s="1950"/>
      <c r="AO118" s="1950"/>
      <c r="AP118" s="1950"/>
      <c r="AQ118" s="1950"/>
      <c r="AR118" s="1950"/>
      <c r="AS118" s="1952"/>
      <c r="AT118" s="1952"/>
      <c r="AU118" s="1952"/>
      <c r="AV118" s="1952"/>
      <c r="AW118" s="1953"/>
      <c r="AX118" s="1953"/>
      <c r="AY118" s="1953"/>
      <c r="AZ118" s="1953"/>
      <c r="BA118" s="1953"/>
      <c r="BB118" s="1953"/>
      <c r="BC118" s="1953"/>
      <c r="BD118" s="1953"/>
      <c r="BE118" s="1953"/>
      <c r="BF118" s="2211"/>
      <c r="BG118" s="2211"/>
      <c r="BH118" s="2211"/>
      <c r="BI118" s="2211"/>
      <c r="BJ118" s="2211"/>
      <c r="BK118" s="1953"/>
      <c r="BL118" s="1953"/>
      <c r="BM118" s="1953"/>
      <c r="BN118" s="1953"/>
      <c r="BO118" s="1953"/>
      <c r="BP118" s="1953"/>
      <c r="BQ118" s="1485"/>
      <c r="BR118" s="1485"/>
      <c r="BS118" s="1485"/>
      <c r="BT118" s="1485"/>
      <c r="BU118" s="1485"/>
      <c r="BV118" s="1485"/>
      <c r="BW118" s="1485"/>
      <c r="BX118" s="2204"/>
      <c r="BY118" s="2204"/>
      <c r="BZ118" s="2204"/>
      <c r="CA118" s="2204"/>
      <c r="CB118" s="2204"/>
      <c r="CC118" s="2204"/>
      <c r="CD118" s="2204"/>
      <c r="CE118" s="2205"/>
      <c r="CF118" s="2207"/>
    </row>
    <row r="119" spans="1:84" ht="4.5" customHeight="1">
      <c r="A119" s="322"/>
      <c r="B119" s="322"/>
      <c r="C119" s="322"/>
      <c r="D119" s="322"/>
      <c r="E119" s="1963"/>
      <c r="F119" s="1964"/>
      <c r="G119" s="1967"/>
      <c r="H119" s="1967"/>
      <c r="I119" s="1967"/>
      <c r="J119" s="1960"/>
      <c r="K119" s="1960"/>
      <c r="L119" s="1960"/>
      <c r="M119" s="1960"/>
      <c r="N119" s="1960"/>
      <c r="O119" s="1960"/>
      <c r="P119" s="1960"/>
      <c r="Q119" s="1960"/>
      <c r="R119" s="1960"/>
      <c r="S119" s="1960"/>
      <c r="T119" s="1960"/>
      <c r="U119" s="1960"/>
      <c r="V119" s="1960"/>
      <c r="W119" s="1960"/>
      <c r="X119" s="1960"/>
      <c r="Y119" s="1960"/>
      <c r="Z119" s="1960"/>
      <c r="AA119" s="1962"/>
      <c r="AB119" s="1962"/>
      <c r="AC119" s="1962"/>
      <c r="AD119" s="1962"/>
      <c r="AE119" s="1962"/>
      <c r="AF119" s="1962"/>
      <c r="AG119" s="1962"/>
      <c r="AH119" s="1950"/>
      <c r="AI119" s="1950"/>
      <c r="AJ119" s="1950"/>
      <c r="AK119" s="1950"/>
      <c r="AL119" s="1950"/>
      <c r="AM119" s="1950"/>
      <c r="AN119" s="1950"/>
      <c r="AO119" s="1950"/>
      <c r="AP119" s="1950"/>
      <c r="AQ119" s="1950"/>
      <c r="AR119" s="1950"/>
      <c r="AS119" s="1952"/>
      <c r="AT119" s="1952"/>
      <c r="AU119" s="1952"/>
      <c r="AV119" s="1952"/>
      <c r="AW119" s="1953"/>
      <c r="AX119" s="1953"/>
      <c r="AY119" s="1953"/>
      <c r="AZ119" s="1953"/>
      <c r="BA119" s="1953"/>
      <c r="BB119" s="1953"/>
      <c r="BC119" s="1953"/>
      <c r="BD119" s="1953"/>
      <c r="BE119" s="1953"/>
      <c r="BF119" s="2211"/>
      <c r="BG119" s="2211"/>
      <c r="BH119" s="2211"/>
      <c r="BI119" s="2211"/>
      <c r="BJ119" s="2211"/>
      <c r="BK119" s="1953"/>
      <c r="BL119" s="1953"/>
      <c r="BM119" s="1953"/>
      <c r="BN119" s="1953"/>
      <c r="BO119" s="1953"/>
      <c r="BP119" s="1953"/>
      <c r="BQ119" s="1485"/>
      <c r="BR119" s="1485"/>
      <c r="BS119" s="1485"/>
      <c r="BT119" s="1485"/>
      <c r="BU119" s="1485"/>
      <c r="BV119" s="1485"/>
      <c r="BW119" s="1485"/>
      <c r="BX119" s="2204"/>
      <c r="BY119" s="2204"/>
      <c r="BZ119" s="2204"/>
      <c r="CA119" s="2204"/>
      <c r="CB119" s="2204"/>
      <c r="CC119" s="2204"/>
      <c r="CD119" s="2204"/>
      <c r="CE119" s="2205"/>
      <c r="CF119" s="2207"/>
    </row>
    <row r="120" spans="1:84" ht="4.5" customHeight="1">
      <c r="A120" s="322"/>
      <c r="B120" s="322"/>
      <c r="C120" s="322"/>
      <c r="D120" s="322"/>
      <c r="E120" s="1963"/>
      <c r="F120" s="1964"/>
      <c r="G120" s="1967"/>
      <c r="H120" s="1967"/>
      <c r="I120" s="1967"/>
      <c r="J120" s="1960"/>
      <c r="K120" s="1960"/>
      <c r="L120" s="1960"/>
      <c r="M120" s="1960"/>
      <c r="N120" s="1960"/>
      <c r="O120" s="1960"/>
      <c r="P120" s="1960"/>
      <c r="Q120" s="1960"/>
      <c r="R120" s="1960"/>
      <c r="S120" s="1960"/>
      <c r="T120" s="1960"/>
      <c r="U120" s="1960"/>
      <c r="V120" s="1960"/>
      <c r="W120" s="1960"/>
      <c r="X120" s="1960"/>
      <c r="Y120" s="1960"/>
      <c r="Z120" s="1960"/>
      <c r="AA120" s="1962"/>
      <c r="AB120" s="1962"/>
      <c r="AC120" s="1962"/>
      <c r="AD120" s="1962"/>
      <c r="AE120" s="1962"/>
      <c r="AF120" s="1962"/>
      <c r="AG120" s="1962"/>
      <c r="AH120" s="1950"/>
      <c r="AI120" s="1950"/>
      <c r="AJ120" s="1950"/>
      <c r="AK120" s="1950"/>
      <c r="AL120" s="1950"/>
      <c r="AM120" s="1950"/>
      <c r="AN120" s="1950"/>
      <c r="AO120" s="1950"/>
      <c r="AP120" s="1950"/>
      <c r="AQ120" s="1950"/>
      <c r="AR120" s="1950"/>
      <c r="AS120" s="1952"/>
      <c r="AT120" s="1952"/>
      <c r="AU120" s="1952"/>
      <c r="AV120" s="1952"/>
      <c r="AW120" s="1953"/>
      <c r="AX120" s="1953"/>
      <c r="AY120" s="1953"/>
      <c r="AZ120" s="1953"/>
      <c r="BA120" s="1953"/>
      <c r="BB120" s="1953"/>
      <c r="BC120" s="1953"/>
      <c r="BD120" s="1953"/>
      <c r="BE120" s="1953"/>
      <c r="BF120" s="2211"/>
      <c r="BG120" s="2211"/>
      <c r="BH120" s="2211"/>
      <c r="BI120" s="2211"/>
      <c r="BJ120" s="2211"/>
      <c r="BK120" s="1953"/>
      <c r="BL120" s="1953"/>
      <c r="BM120" s="1953"/>
      <c r="BN120" s="1953"/>
      <c r="BO120" s="1953"/>
      <c r="BP120" s="1953"/>
      <c r="BQ120" s="1485"/>
      <c r="BR120" s="1485"/>
      <c r="BS120" s="1485"/>
      <c r="BT120" s="1485"/>
      <c r="BU120" s="1485"/>
      <c r="BV120" s="1485"/>
      <c r="BW120" s="1485"/>
      <c r="BX120" s="2204"/>
      <c r="BY120" s="2204"/>
      <c r="BZ120" s="2204"/>
      <c r="CA120" s="2204"/>
      <c r="CB120" s="2204"/>
      <c r="CC120" s="2204"/>
      <c r="CD120" s="2204"/>
      <c r="CE120" s="2205"/>
      <c r="CF120" s="2207"/>
    </row>
    <row r="121" spans="1:84" ht="4.5" customHeight="1">
      <c r="A121" s="322"/>
      <c r="B121" s="322"/>
      <c r="C121" s="322"/>
      <c r="D121" s="322"/>
      <c r="E121" s="1963"/>
      <c r="F121" s="1964"/>
      <c r="G121" s="1967"/>
      <c r="H121" s="1967"/>
      <c r="I121" s="1967"/>
      <c r="J121" s="1960"/>
      <c r="K121" s="1960"/>
      <c r="L121" s="1960"/>
      <c r="M121" s="1960"/>
      <c r="N121" s="1960"/>
      <c r="O121" s="1960"/>
      <c r="P121" s="1960"/>
      <c r="Q121" s="1960"/>
      <c r="R121" s="1960"/>
      <c r="S121" s="1960"/>
      <c r="T121" s="1960"/>
      <c r="U121" s="1960"/>
      <c r="V121" s="1960"/>
      <c r="W121" s="1960"/>
      <c r="X121" s="1960"/>
      <c r="Y121" s="1960"/>
      <c r="Z121" s="1960"/>
      <c r="AA121" s="1962" t="s">
        <v>600</v>
      </c>
      <c r="AB121" s="1962"/>
      <c r="AC121" s="1962"/>
      <c r="AD121" s="1962"/>
      <c r="AE121" s="1962"/>
      <c r="AF121" s="1962"/>
      <c r="AG121" s="1962"/>
      <c r="AH121" s="1953"/>
      <c r="AI121" s="1954"/>
      <c r="AJ121" s="1955"/>
      <c r="AK121" s="1954"/>
      <c r="AL121" s="1822"/>
      <c r="AM121" s="2212"/>
      <c r="AN121" s="1955"/>
      <c r="AO121" s="1954"/>
      <c r="AP121" s="1955"/>
      <c r="AQ121" s="1954"/>
      <c r="AR121" s="1955"/>
      <c r="AS121" s="1954"/>
      <c r="AT121" s="1955"/>
      <c r="AU121" s="1954"/>
      <c r="AV121" s="1955"/>
      <c r="AW121" s="1954"/>
      <c r="AX121" s="1955"/>
      <c r="AY121" s="1954"/>
      <c r="AZ121" s="1955"/>
      <c r="BA121" s="1954"/>
      <c r="BB121" s="1955"/>
      <c r="BC121" s="1954"/>
      <c r="BD121" s="1969"/>
      <c r="BE121" s="1970"/>
      <c r="BF121" s="2211"/>
      <c r="BG121" s="2211"/>
      <c r="BH121" s="2211"/>
      <c r="BI121" s="2211"/>
      <c r="BJ121" s="2211"/>
      <c r="BK121" s="1953"/>
      <c r="BL121" s="1953"/>
      <c r="BM121" s="1953"/>
      <c r="BN121" s="1953"/>
      <c r="BO121" s="1953"/>
      <c r="BP121" s="1953"/>
      <c r="BQ121" s="1485"/>
      <c r="BR121" s="1485"/>
      <c r="BS121" s="1485"/>
      <c r="BT121" s="1485"/>
      <c r="BU121" s="1485"/>
      <c r="BV121" s="1485"/>
      <c r="BW121" s="1485"/>
      <c r="BX121" s="2204"/>
      <c r="BY121" s="2204"/>
      <c r="BZ121" s="2204"/>
      <c r="CA121" s="2204"/>
      <c r="CB121" s="2204"/>
      <c r="CC121" s="2204"/>
      <c r="CD121" s="2204"/>
      <c r="CE121" s="2205"/>
      <c r="CF121" s="2207"/>
    </row>
    <row r="122" spans="1:84" ht="4.5" customHeight="1">
      <c r="A122" s="322"/>
      <c r="B122" s="322"/>
      <c r="C122" s="322"/>
      <c r="D122" s="322"/>
      <c r="E122" s="1963"/>
      <c r="F122" s="1964"/>
      <c r="G122" s="1967"/>
      <c r="H122" s="1967"/>
      <c r="I122" s="1967"/>
      <c r="J122" s="1960"/>
      <c r="K122" s="1960"/>
      <c r="L122" s="1960"/>
      <c r="M122" s="1960"/>
      <c r="N122" s="1960"/>
      <c r="O122" s="1960"/>
      <c r="P122" s="1960"/>
      <c r="Q122" s="1960"/>
      <c r="R122" s="1960"/>
      <c r="S122" s="1960"/>
      <c r="T122" s="1960"/>
      <c r="U122" s="1960"/>
      <c r="V122" s="1960"/>
      <c r="W122" s="1960"/>
      <c r="X122" s="1960"/>
      <c r="Y122" s="1960"/>
      <c r="Z122" s="1960"/>
      <c r="AA122" s="1962"/>
      <c r="AB122" s="1962"/>
      <c r="AC122" s="1962"/>
      <c r="AD122" s="1962"/>
      <c r="AE122" s="1962"/>
      <c r="AF122" s="1962"/>
      <c r="AG122" s="1962"/>
      <c r="AH122" s="1953"/>
      <c r="AI122" s="1954"/>
      <c r="AJ122" s="1955"/>
      <c r="AK122" s="1954"/>
      <c r="AL122" s="1822"/>
      <c r="AM122" s="2212"/>
      <c r="AN122" s="1955"/>
      <c r="AO122" s="1954"/>
      <c r="AP122" s="1955"/>
      <c r="AQ122" s="1954"/>
      <c r="AR122" s="1955"/>
      <c r="AS122" s="1954"/>
      <c r="AT122" s="1955"/>
      <c r="AU122" s="1954"/>
      <c r="AV122" s="1955"/>
      <c r="AW122" s="1954"/>
      <c r="AX122" s="1955"/>
      <c r="AY122" s="1954"/>
      <c r="AZ122" s="1955"/>
      <c r="BA122" s="1954"/>
      <c r="BB122" s="1955"/>
      <c r="BC122" s="1954"/>
      <c r="BD122" s="1969"/>
      <c r="BE122" s="1970"/>
      <c r="BF122" s="2211"/>
      <c r="BG122" s="2211"/>
      <c r="BH122" s="2211"/>
      <c r="BI122" s="2211"/>
      <c r="BJ122" s="2211"/>
      <c r="BK122" s="1953"/>
      <c r="BL122" s="1953"/>
      <c r="BM122" s="1953"/>
      <c r="BN122" s="1953"/>
      <c r="BO122" s="1953"/>
      <c r="BP122" s="1953"/>
      <c r="BQ122" s="1485"/>
      <c r="BR122" s="1485"/>
      <c r="BS122" s="1485"/>
      <c r="BT122" s="1485"/>
      <c r="BU122" s="1485"/>
      <c r="BV122" s="1485"/>
      <c r="BW122" s="1485"/>
      <c r="BX122" s="2204"/>
      <c r="BY122" s="2204"/>
      <c r="BZ122" s="2204"/>
      <c r="CA122" s="2204"/>
      <c r="CB122" s="2204"/>
      <c r="CC122" s="2204"/>
      <c r="CD122" s="2204"/>
      <c r="CE122" s="2205"/>
      <c r="CF122" s="2207"/>
    </row>
    <row r="123" spans="1:84" ht="4.5" customHeight="1" thickBot="1">
      <c r="A123" s="322"/>
      <c r="B123" s="322"/>
      <c r="C123" s="322"/>
      <c r="D123" s="322"/>
      <c r="E123" s="1965"/>
      <c r="F123" s="1966"/>
      <c r="G123" s="1968"/>
      <c r="H123" s="1968"/>
      <c r="I123" s="1968"/>
      <c r="J123" s="1961"/>
      <c r="K123" s="1961"/>
      <c r="L123" s="1961"/>
      <c r="M123" s="1961"/>
      <c r="N123" s="1961"/>
      <c r="O123" s="1961"/>
      <c r="P123" s="1961"/>
      <c r="Q123" s="1961"/>
      <c r="R123" s="1961"/>
      <c r="S123" s="1961"/>
      <c r="T123" s="1961"/>
      <c r="U123" s="1961"/>
      <c r="V123" s="1961"/>
      <c r="W123" s="1961"/>
      <c r="X123" s="1961"/>
      <c r="Y123" s="1961"/>
      <c r="Z123" s="1961"/>
      <c r="AA123" s="2219"/>
      <c r="AB123" s="2219"/>
      <c r="AC123" s="2219"/>
      <c r="AD123" s="2219"/>
      <c r="AE123" s="2219"/>
      <c r="AF123" s="2219"/>
      <c r="AG123" s="2219"/>
      <c r="AH123" s="2220"/>
      <c r="AI123" s="2221"/>
      <c r="AJ123" s="2222"/>
      <c r="AK123" s="2221"/>
      <c r="AL123" s="1887"/>
      <c r="AM123" s="2223"/>
      <c r="AN123" s="2222"/>
      <c r="AO123" s="2221"/>
      <c r="AP123" s="2222"/>
      <c r="AQ123" s="2221"/>
      <c r="AR123" s="2222"/>
      <c r="AS123" s="2221"/>
      <c r="AT123" s="2222"/>
      <c r="AU123" s="2221"/>
      <c r="AV123" s="2222"/>
      <c r="AW123" s="2221"/>
      <c r="AX123" s="2222"/>
      <c r="AY123" s="2221"/>
      <c r="AZ123" s="2222"/>
      <c r="BA123" s="2221"/>
      <c r="BB123" s="2222"/>
      <c r="BC123" s="2221"/>
      <c r="BD123" s="2224"/>
      <c r="BE123" s="2225"/>
      <c r="BF123" s="2226"/>
      <c r="BG123" s="2226"/>
      <c r="BH123" s="2226"/>
      <c r="BI123" s="2226"/>
      <c r="BJ123" s="2226"/>
      <c r="BK123" s="2220"/>
      <c r="BL123" s="2220"/>
      <c r="BM123" s="2220"/>
      <c r="BN123" s="2220"/>
      <c r="BO123" s="2220"/>
      <c r="BP123" s="2220"/>
      <c r="BQ123" s="1486"/>
      <c r="BR123" s="1486"/>
      <c r="BS123" s="1486"/>
      <c r="BT123" s="1486"/>
      <c r="BU123" s="1486"/>
      <c r="BV123" s="1486"/>
      <c r="BW123" s="1486"/>
      <c r="BX123" s="2227"/>
      <c r="BY123" s="2227"/>
      <c r="BZ123" s="2227"/>
      <c r="CA123" s="2227"/>
      <c r="CB123" s="2227"/>
      <c r="CC123" s="2227"/>
      <c r="CD123" s="2227"/>
      <c r="CE123" s="2228"/>
      <c r="CF123" s="2218"/>
    </row>
    <row r="124" spans="1:84" ht="4.5" customHeight="1">
      <c r="A124" s="322"/>
      <c r="B124" s="322"/>
      <c r="C124" s="322"/>
      <c r="D124" s="322"/>
      <c r="E124" s="339"/>
      <c r="F124" s="339"/>
      <c r="G124" s="340"/>
      <c r="H124" s="340"/>
      <c r="I124" s="340"/>
      <c r="J124" s="341"/>
      <c r="K124" s="341"/>
      <c r="L124" s="341"/>
      <c r="M124" s="341"/>
      <c r="N124" s="341"/>
      <c r="O124" s="341"/>
      <c r="P124" s="341"/>
      <c r="Q124" s="341"/>
      <c r="R124" s="341"/>
      <c r="S124" s="341"/>
      <c r="T124" s="341"/>
      <c r="U124" s="341"/>
      <c r="V124" s="341"/>
      <c r="W124" s="341"/>
      <c r="X124" s="341"/>
      <c r="Y124" s="341"/>
      <c r="Z124" s="341"/>
      <c r="AA124" s="342"/>
      <c r="AB124" s="342"/>
      <c r="AC124" s="342"/>
      <c r="AD124" s="342"/>
      <c r="AE124" s="342"/>
      <c r="AF124" s="342"/>
      <c r="AG124" s="342"/>
      <c r="AH124" s="343"/>
      <c r="AI124" s="343"/>
      <c r="AJ124" s="343"/>
      <c r="AK124" s="343"/>
      <c r="AL124" s="343"/>
      <c r="AM124" s="343"/>
      <c r="AN124" s="343"/>
      <c r="AO124" s="343"/>
      <c r="AP124" s="343"/>
      <c r="AQ124" s="343"/>
      <c r="AR124" s="343"/>
      <c r="AS124" s="343"/>
      <c r="AT124" s="343"/>
      <c r="AU124" s="343"/>
      <c r="AV124" s="343"/>
      <c r="AW124" s="343"/>
      <c r="AX124" s="343"/>
      <c r="AY124" s="343"/>
      <c r="AZ124" s="343"/>
      <c r="BA124" s="343"/>
      <c r="BB124" s="343"/>
      <c r="BC124" s="343"/>
      <c r="BD124" s="344"/>
      <c r="BE124" s="344"/>
      <c r="BF124" s="344"/>
      <c r="BG124" s="344"/>
      <c r="BH124" s="344"/>
      <c r="BI124" s="344"/>
      <c r="BJ124" s="344"/>
      <c r="BK124" s="343"/>
      <c r="BL124" s="343"/>
      <c r="BM124" s="343"/>
      <c r="BN124" s="343"/>
      <c r="BO124" s="343"/>
      <c r="BP124" s="343"/>
      <c r="BQ124" s="255"/>
      <c r="BR124" s="255"/>
      <c r="BS124" s="255"/>
      <c r="BT124" s="255"/>
      <c r="BU124" s="255"/>
      <c r="BV124" s="255"/>
      <c r="BW124" s="255"/>
      <c r="BX124" s="343"/>
      <c r="BY124" s="343"/>
      <c r="BZ124" s="343"/>
      <c r="CA124" s="343"/>
      <c r="CB124" s="343"/>
      <c r="CC124" s="343"/>
      <c r="CD124" s="343"/>
      <c r="CE124" s="343"/>
      <c r="CF124" s="345"/>
    </row>
    <row r="125" spans="1:84" ht="4.5" customHeight="1">
      <c r="A125" s="322"/>
      <c r="B125" s="322"/>
      <c r="C125" s="322"/>
      <c r="D125" s="322"/>
      <c r="E125" s="346"/>
      <c r="F125" s="346"/>
      <c r="G125" s="347"/>
      <c r="H125" s="347"/>
      <c r="I125" s="347"/>
      <c r="J125" s="293"/>
      <c r="K125" s="293"/>
      <c r="L125" s="293"/>
      <c r="M125" s="293"/>
      <c r="N125" s="293"/>
      <c r="O125" s="293"/>
      <c r="P125" s="293"/>
      <c r="Q125" s="293"/>
      <c r="R125" s="293"/>
      <c r="S125" s="293"/>
      <c r="T125" s="293"/>
      <c r="U125" s="293"/>
      <c r="V125" s="293"/>
      <c r="W125" s="293"/>
      <c r="X125" s="293"/>
      <c r="Y125" s="293"/>
      <c r="Z125" s="293"/>
      <c r="AA125" s="293"/>
      <c r="AB125" s="293"/>
      <c r="AC125" s="293"/>
      <c r="AD125" s="293"/>
      <c r="AE125" s="293"/>
      <c r="AF125" s="293"/>
      <c r="AG125" s="293"/>
      <c r="AH125" s="293"/>
      <c r="AI125" s="293"/>
      <c r="AJ125" s="293"/>
      <c r="AK125" s="347"/>
      <c r="AL125" s="347"/>
      <c r="AM125" s="347"/>
      <c r="AN125" s="348"/>
      <c r="AO125" s="348"/>
      <c r="AP125" s="348"/>
      <c r="AQ125" s="348"/>
      <c r="AR125" s="348"/>
      <c r="AS125" s="348"/>
      <c r="AT125" s="348"/>
      <c r="AU125" s="293"/>
      <c r="AV125" s="293"/>
      <c r="AW125" s="293"/>
      <c r="AX125" s="293"/>
      <c r="AY125" s="293"/>
      <c r="AZ125" s="293"/>
      <c r="BA125" s="293"/>
      <c r="BB125" s="293"/>
      <c r="BC125" s="293"/>
      <c r="BD125" s="293"/>
      <c r="BE125" s="293"/>
      <c r="BF125" s="293"/>
      <c r="BG125" s="293"/>
      <c r="BH125" s="293"/>
      <c r="BI125" s="293"/>
      <c r="BJ125" s="293"/>
      <c r="BK125" s="293"/>
      <c r="BL125" s="293"/>
      <c r="BN125" s="349"/>
      <c r="BO125" s="349"/>
      <c r="BP125" s="349"/>
      <c r="BQ125" s="349"/>
      <c r="BR125" s="349"/>
      <c r="BS125" s="349"/>
      <c r="BT125" s="350"/>
      <c r="BU125" s="350"/>
      <c r="BV125" s="350"/>
      <c r="BW125" s="350"/>
      <c r="BX125" s="350"/>
      <c r="BY125" s="350"/>
      <c r="BZ125" s="350"/>
      <c r="CA125" s="350"/>
      <c r="CB125" s="350"/>
      <c r="CC125" s="350"/>
      <c r="CD125" s="350"/>
      <c r="CE125" s="350"/>
      <c r="CF125" s="350"/>
    </row>
    <row r="126" spans="1:84" ht="4.5" customHeight="1">
      <c r="A126" s="322"/>
      <c r="B126" s="322"/>
      <c r="C126" s="322"/>
      <c r="D126" s="322"/>
      <c r="E126" s="1903" t="s">
        <v>602</v>
      </c>
      <c r="F126" s="1903"/>
      <c r="G126" s="1903"/>
      <c r="H126" s="1903"/>
      <c r="I126" s="1903"/>
      <c r="J126" s="1903"/>
      <c r="K126" s="1903"/>
      <c r="L126" s="1903"/>
      <c r="M126" s="1903"/>
      <c r="N126" s="1903"/>
      <c r="O126" s="1903"/>
      <c r="P126" s="1903"/>
      <c r="Q126" s="1903"/>
      <c r="R126" s="1903"/>
      <c r="S126" s="1903"/>
      <c r="T126" s="1903"/>
      <c r="U126" s="1903"/>
      <c r="V126" s="1903"/>
      <c r="W126" s="1903"/>
      <c r="X126" s="1903"/>
      <c r="Y126" s="1903"/>
      <c r="Z126" s="1903"/>
      <c r="AA126" s="1903"/>
      <c r="AB126" s="1903"/>
      <c r="AC126" s="1903"/>
      <c r="AD126" s="1903"/>
      <c r="AE126" s="1903"/>
      <c r="AF126" s="1903"/>
      <c r="AG126" s="1903"/>
      <c r="AH126" s="1903"/>
      <c r="AI126" s="348"/>
      <c r="AJ126" s="348"/>
      <c r="AK126" s="351"/>
      <c r="AL126" s="351"/>
      <c r="AM126" s="351"/>
      <c r="AN126" s="350"/>
      <c r="AO126" s="350"/>
      <c r="AP126" s="350"/>
      <c r="AQ126" s="350"/>
      <c r="AR126" s="350"/>
      <c r="AS126" s="350"/>
      <c r="AT126" s="350"/>
      <c r="AU126" s="350"/>
      <c r="AV126" s="350"/>
      <c r="AW126" s="351"/>
      <c r="AX126" s="352"/>
      <c r="AY126" s="352"/>
      <c r="AZ126" s="352"/>
      <c r="BA126" s="352"/>
      <c r="BB126" s="352"/>
      <c r="BC126" s="352"/>
      <c r="BD126" s="348"/>
      <c r="BE126" s="348"/>
      <c r="BF126" s="348"/>
      <c r="BG126" s="348"/>
      <c r="BH126" s="348"/>
      <c r="BI126" s="348"/>
      <c r="BJ126" s="348"/>
      <c r="BK126" s="348"/>
      <c r="BL126" s="326"/>
      <c r="BN126" s="349"/>
      <c r="BO126" s="349"/>
      <c r="BP126" s="349"/>
      <c r="BQ126" s="349"/>
      <c r="BR126" s="349"/>
      <c r="BS126" s="349"/>
      <c r="BT126" s="350"/>
      <c r="BU126" s="350"/>
      <c r="BV126" s="350"/>
      <c r="BW126" s="350"/>
      <c r="BX126" s="350"/>
      <c r="BY126" s="350"/>
      <c r="BZ126" s="350"/>
      <c r="CA126" s="350"/>
      <c r="CB126" s="350"/>
      <c r="CC126" s="350"/>
      <c r="CD126" s="350"/>
      <c r="CE126" s="350"/>
      <c r="CF126" s="350"/>
    </row>
    <row r="127" spans="1:84" ht="4.5" customHeight="1">
      <c r="A127" s="322"/>
      <c r="B127" s="322"/>
      <c r="C127" s="322"/>
      <c r="D127" s="322"/>
      <c r="E127" s="1903"/>
      <c r="F127" s="1903"/>
      <c r="G127" s="1903"/>
      <c r="H127" s="1903"/>
      <c r="I127" s="1903"/>
      <c r="J127" s="1903"/>
      <c r="K127" s="1903"/>
      <c r="L127" s="1903"/>
      <c r="M127" s="1903"/>
      <c r="N127" s="1903"/>
      <c r="O127" s="1903"/>
      <c r="P127" s="1903"/>
      <c r="Q127" s="1903"/>
      <c r="R127" s="1903"/>
      <c r="S127" s="1903"/>
      <c r="T127" s="1903"/>
      <c r="U127" s="1903"/>
      <c r="V127" s="1903"/>
      <c r="W127" s="1903"/>
      <c r="X127" s="1903"/>
      <c r="Y127" s="1903"/>
      <c r="Z127" s="1903"/>
      <c r="AA127" s="1903"/>
      <c r="AB127" s="1903"/>
      <c r="AC127" s="1903"/>
      <c r="AD127" s="1903"/>
      <c r="AE127" s="1903"/>
      <c r="AF127" s="1903"/>
      <c r="AG127" s="1903"/>
      <c r="AH127" s="1903"/>
      <c r="AI127" s="348"/>
      <c r="AJ127" s="348"/>
      <c r="AK127" s="351"/>
      <c r="AL127" s="351"/>
      <c r="AM127" s="351"/>
      <c r="AN127" s="350"/>
      <c r="AO127" s="350"/>
      <c r="AP127" s="350"/>
      <c r="AQ127" s="350"/>
      <c r="AR127" s="350"/>
      <c r="AS127" s="350"/>
      <c r="AT127" s="350"/>
      <c r="AU127" s="350"/>
      <c r="AV127" s="350"/>
      <c r="AW127" s="352"/>
      <c r="AX127" s="352"/>
      <c r="AY127" s="352"/>
      <c r="AZ127" s="352"/>
      <c r="BA127" s="352"/>
      <c r="BB127" s="352"/>
      <c r="BC127" s="352"/>
      <c r="BD127" s="348"/>
      <c r="BE127" s="348"/>
      <c r="BF127" s="348"/>
      <c r="BG127" s="348"/>
      <c r="BH127" s="348"/>
      <c r="BI127" s="348"/>
      <c r="BJ127" s="348"/>
      <c r="BK127" s="348"/>
      <c r="BL127" s="326"/>
      <c r="BN127" s="349"/>
      <c r="BO127" s="349"/>
      <c r="BP127" s="349"/>
      <c r="BQ127" s="349"/>
      <c r="BR127" s="349"/>
      <c r="BS127" s="349"/>
      <c r="BT127" s="350"/>
      <c r="BU127" s="350"/>
      <c r="BV127" s="350"/>
      <c r="BW127" s="350"/>
      <c r="BX127" s="350"/>
      <c r="BY127" s="350"/>
      <c r="BZ127" s="350"/>
      <c r="CA127" s="350"/>
      <c r="CB127" s="350"/>
      <c r="CC127" s="350"/>
      <c r="CD127" s="350"/>
      <c r="CE127" s="350"/>
      <c r="CF127" s="350"/>
    </row>
    <row r="128" spans="1:84" ht="4.5" customHeight="1" thickBot="1">
      <c r="A128" s="322"/>
      <c r="B128" s="322"/>
      <c r="C128" s="322"/>
      <c r="D128" s="322"/>
      <c r="E128" s="1904"/>
      <c r="F128" s="1904"/>
      <c r="G128" s="1904"/>
      <c r="H128" s="1904"/>
      <c r="I128" s="1904"/>
      <c r="J128" s="1904"/>
      <c r="K128" s="1904"/>
      <c r="L128" s="1904"/>
      <c r="M128" s="1904"/>
      <c r="N128" s="1904"/>
      <c r="O128" s="1904"/>
      <c r="P128" s="1904"/>
      <c r="Q128" s="1904"/>
      <c r="R128" s="1904"/>
      <c r="S128" s="1904"/>
      <c r="T128" s="1904"/>
      <c r="U128" s="1904"/>
      <c r="V128" s="1904"/>
      <c r="W128" s="1904"/>
      <c r="X128" s="1904"/>
      <c r="Y128" s="1904"/>
      <c r="Z128" s="1904"/>
      <c r="AA128" s="1904"/>
      <c r="AB128" s="1904"/>
      <c r="AC128" s="1904"/>
      <c r="AD128" s="1904"/>
      <c r="AE128" s="1904"/>
      <c r="AF128" s="1904"/>
      <c r="AG128" s="1904"/>
      <c r="AH128" s="1904"/>
      <c r="AI128" s="348"/>
      <c r="AJ128" s="348"/>
      <c r="AK128" s="351"/>
      <c r="AL128" s="351"/>
      <c r="AM128" s="351"/>
      <c r="AN128" s="350"/>
      <c r="AO128" s="350"/>
      <c r="AP128" s="350"/>
      <c r="AQ128" s="350"/>
      <c r="AR128" s="350"/>
      <c r="AS128" s="350"/>
      <c r="AT128" s="350"/>
      <c r="AU128" s="350"/>
      <c r="AV128" s="350"/>
      <c r="AW128" s="352"/>
      <c r="AX128" s="352"/>
      <c r="AY128" s="352"/>
      <c r="AZ128" s="352"/>
      <c r="BA128" s="352"/>
      <c r="BB128" s="352"/>
      <c r="BC128" s="352"/>
      <c r="BD128" s="348"/>
      <c r="BE128" s="348"/>
      <c r="BF128" s="348"/>
      <c r="BG128" s="348"/>
      <c r="BH128" s="348"/>
      <c r="BI128" s="348"/>
      <c r="BJ128" s="348"/>
      <c r="BK128" s="348"/>
      <c r="BL128" s="326"/>
      <c r="BN128" s="349"/>
      <c r="BO128" s="349"/>
      <c r="BP128" s="349"/>
      <c r="BQ128" s="349"/>
      <c r="BR128" s="349"/>
      <c r="BS128" s="349"/>
      <c r="BT128" s="350"/>
      <c r="BU128" s="350"/>
      <c r="BV128" s="350"/>
      <c r="BW128" s="350"/>
      <c r="BX128" s="350"/>
      <c r="BY128" s="350"/>
      <c r="BZ128" s="350"/>
      <c r="CA128" s="350"/>
      <c r="CB128" s="350"/>
      <c r="CC128" s="350"/>
      <c r="CD128" s="350"/>
      <c r="CE128" s="350"/>
      <c r="CF128" s="350"/>
    </row>
    <row r="129" spans="1:84" ht="4.5" customHeight="1">
      <c r="A129" s="322"/>
      <c r="B129" s="322"/>
      <c r="C129" s="322"/>
      <c r="D129" s="322"/>
      <c r="E129" s="2245">
        <v>1</v>
      </c>
      <c r="F129" s="2246"/>
      <c r="G129" s="2233" t="s">
        <v>334</v>
      </c>
      <c r="H129" s="2234"/>
      <c r="I129" s="2235"/>
      <c r="J129" s="2247" t="str">
        <f>その他!$A$28&amp;""</f>
        <v/>
      </c>
      <c r="K129" s="2248"/>
      <c r="L129" s="2248"/>
      <c r="M129" s="2248"/>
      <c r="N129" s="2248"/>
      <c r="O129" s="2248"/>
      <c r="P129" s="2248"/>
      <c r="Q129" s="2248"/>
      <c r="R129" s="2248"/>
      <c r="S129" s="2248"/>
      <c r="T129" s="2248"/>
      <c r="U129" s="2248"/>
      <c r="V129" s="2249"/>
      <c r="W129" s="2250" t="s">
        <v>273</v>
      </c>
      <c r="X129" s="2251"/>
      <c r="Y129" s="2252"/>
      <c r="Z129" s="2253"/>
      <c r="AA129" s="2232"/>
      <c r="AB129" s="2231"/>
      <c r="AC129" s="2232"/>
      <c r="AD129" s="2231"/>
      <c r="AE129" s="2232"/>
      <c r="AF129" s="2231"/>
      <c r="AG129" s="2232"/>
      <c r="AH129" s="2231"/>
      <c r="AI129" s="2232"/>
      <c r="AJ129" s="2231"/>
      <c r="AK129" s="2232"/>
      <c r="AL129" s="2231"/>
      <c r="AM129" s="2232"/>
      <c r="AN129" s="2231"/>
      <c r="AO129" s="2232"/>
      <c r="AP129" s="2231"/>
      <c r="AQ129" s="2232"/>
      <c r="AR129" s="2231"/>
      <c r="AS129" s="2232"/>
      <c r="AT129" s="2231"/>
      <c r="AU129" s="2232"/>
      <c r="AV129" s="2231"/>
      <c r="AW129" s="2232"/>
      <c r="AX129" s="2233" t="s">
        <v>603</v>
      </c>
      <c r="AY129" s="2234"/>
      <c r="AZ129" s="2234"/>
      <c r="BA129" s="2235"/>
      <c r="BB129" s="2236" t="str">
        <f>その他!$I$28&amp;""</f>
        <v/>
      </c>
      <c r="BC129" s="2237"/>
      <c r="BD129" s="2237"/>
      <c r="BE129" s="2237"/>
      <c r="BF129" s="2237"/>
      <c r="BG129" s="2237"/>
      <c r="BH129" s="2237"/>
      <c r="BI129" s="2237"/>
      <c r="BJ129" s="2237"/>
      <c r="BK129" s="2237"/>
      <c r="BL129" s="2237"/>
      <c r="BM129" s="2237"/>
      <c r="BN129" s="2237"/>
      <c r="BO129" s="2237"/>
      <c r="BP129" s="2237"/>
      <c r="BQ129" s="2237"/>
      <c r="BR129" s="2237"/>
      <c r="BS129" s="2237"/>
      <c r="BT129" s="2237"/>
      <c r="BU129" s="2237"/>
      <c r="BV129" s="2237"/>
      <c r="BW129" s="2237"/>
      <c r="BX129" s="2237"/>
      <c r="BY129" s="2237"/>
      <c r="BZ129" s="2237"/>
      <c r="CA129" s="2237"/>
      <c r="CB129" s="2237"/>
      <c r="CC129" s="2237"/>
      <c r="CD129" s="2237"/>
      <c r="CE129" s="2237"/>
      <c r="CF129" s="2238"/>
    </row>
    <row r="130" spans="1:84" ht="4.5" customHeight="1">
      <c r="A130" s="322"/>
      <c r="B130" s="322"/>
      <c r="C130" s="322"/>
      <c r="D130" s="322"/>
      <c r="E130" s="1912"/>
      <c r="F130" s="1115"/>
      <c r="G130" s="1198"/>
      <c r="H130" s="1199"/>
      <c r="I130" s="1934"/>
      <c r="J130" s="1914"/>
      <c r="K130" s="1915"/>
      <c r="L130" s="1915"/>
      <c r="M130" s="1915"/>
      <c r="N130" s="1915"/>
      <c r="O130" s="1915"/>
      <c r="P130" s="1915"/>
      <c r="Q130" s="1915"/>
      <c r="R130" s="1915"/>
      <c r="S130" s="1915"/>
      <c r="T130" s="1915"/>
      <c r="U130" s="1915"/>
      <c r="V130" s="1916"/>
      <c r="W130" s="1920"/>
      <c r="X130" s="1921"/>
      <c r="Y130" s="1922"/>
      <c r="Z130" s="1926"/>
      <c r="AA130" s="1927"/>
      <c r="AB130" s="1930"/>
      <c r="AC130" s="1927"/>
      <c r="AD130" s="1930"/>
      <c r="AE130" s="1927"/>
      <c r="AF130" s="1930"/>
      <c r="AG130" s="1927"/>
      <c r="AH130" s="1930"/>
      <c r="AI130" s="1927"/>
      <c r="AJ130" s="1930"/>
      <c r="AK130" s="1927"/>
      <c r="AL130" s="1930"/>
      <c r="AM130" s="1927"/>
      <c r="AN130" s="1930"/>
      <c r="AO130" s="1927"/>
      <c r="AP130" s="1930"/>
      <c r="AQ130" s="1927"/>
      <c r="AR130" s="1930"/>
      <c r="AS130" s="1927"/>
      <c r="AT130" s="1930"/>
      <c r="AU130" s="1927"/>
      <c r="AV130" s="1930"/>
      <c r="AW130" s="1927"/>
      <c r="AX130" s="1198"/>
      <c r="AY130" s="1199"/>
      <c r="AZ130" s="1199"/>
      <c r="BA130" s="1934"/>
      <c r="BB130" s="2239"/>
      <c r="BC130" s="2240"/>
      <c r="BD130" s="2240"/>
      <c r="BE130" s="2240"/>
      <c r="BF130" s="2240"/>
      <c r="BG130" s="2240"/>
      <c r="BH130" s="2240"/>
      <c r="BI130" s="2240"/>
      <c r="BJ130" s="2240"/>
      <c r="BK130" s="2240"/>
      <c r="BL130" s="2240"/>
      <c r="BM130" s="2240"/>
      <c r="BN130" s="2240"/>
      <c r="BO130" s="2240"/>
      <c r="BP130" s="2240"/>
      <c r="BQ130" s="2240"/>
      <c r="BR130" s="2240"/>
      <c r="BS130" s="2240"/>
      <c r="BT130" s="2240"/>
      <c r="BU130" s="2240"/>
      <c r="BV130" s="2240"/>
      <c r="BW130" s="2240"/>
      <c r="BX130" s="2240"/>
      <c r="BY130" s="2240"/>
      <c r="BZ130" s="2240"/>
      <c r="CA130" s="2240"/>
      <c r="CB130" s="2240"/>
      <c r="CC130" s="2240"/>
      <c r="CD130" s="2240"/>
      <c r="CE130" s="2240"/>
      <c r="CF130" s="2241"/>
    </row>
    <row r="131" spans="1:84" ht="4.5" customHeight="1">
      <c r="A131" s="322"/>
      <c r="B131" s="322"/>
      <c r="C131" s="322"/>
      <c r="D131" s="322"/>
      <c r="E131" s="1912"/>
      <c r="F131" s="1115"/>
      <c r="G131" s="1198"/>
      <c r="H131" s="1199"/>
      <c r="I131" s="1934"/>
      <c r="J131" s="1914"/>
      <c r="K131" s="1915"/>
      <c r="L131" s="1915"/>
      <c r="M131" s="1915"/>
      <c r="N131" s="1915"/>
      <c r="O131" s="1915"/>
      <c r="P131" s="1915"/>
      <c r="Q131" s="1915"/>
      <c r="R131" s="1915"/>
      <c r="S131" s="1915"/>
      <c r="T131" s="1915"/>
      <c r="U131" s="1915"/>
      <c r="V131" s="1916"/>
      <c r="W131" s="1920"/>
      <c r="X131" s="1921"/>
      <c r="Y131" s="1922"/>
      <c r="Z131" s="1926"/>
      <c r="AA131" s="1927"/>
      <c r="AB131" s="1930"/>
      <c r="AC131" s="1927"/>
      <c r="AD131" s="1930"/>
      <c r="AE131" s="1927"/>
      <c r="AF131" s="1930"/>
      <c r="AG131" s="1927"/>
      <c r="AH131" s="1930"/>
      <c r="AI131" s="1927"/>
      <c r="AJ131" s="1930"/>
      <c r="AK131" s="1927"/>
      <c r="AL131" s="1930"/>
      <c r="AM131" s="1927"/>
      <c r="AN131" s="1930"/>
      <c r="AO131" s="1927"/>
      <c r="AP131" s="1930"/>
      <c r="AQ131" s="1927"/>
      <c r="AR131" s="1930"/>
      <c r="AS131" s="1927"/>
      <c r="AT131" s="1930"/>
      <c r="AU131" s="1927"/>
      <c r="AV131" s="1930"/>
      <c r="AW131" s="1927"/>
      <c r="AX131" s="1198"/>
      <c r="AY131" s="1199"/>
      <c r="AZ131" s="1199"/>
      <c r="BA131" s="1934"/>
      <c r="BB131" s="2239"/>
      <c r="BC131" s="2240"/>
      <c r="BD131" s="2240"/>
      <c r="BE131" s="2240"/>
      <c r="BF131" s="2240"/>
      <c r="BG131" s="2240"/>
      <c r="BH131" s="2240"/>
      <c r="BI131" s="2240"/>
      <c r="BJ131" s="2240"/>
      <c r="BK131" s="2240"/>
      <c r="BL131" s="2240"/>
      <c r="BM131" s="2240"/>
      <c r="BN131" s="2240"/>
      <c r="BO131" s="2240"/>
      <c r="BP131" s="2240"/>
      <c r="BQ131" s="2240"/>
      <c r="BR131" s="2240"/>
      <c r="BS131" s="2240"/>
      <c r="BT131" s="2240"/>
      <c r="BU131" s="2240"/>
      <c r="BV131" s="2240"/>
      <c r="BW131" s="2240"/>
      <c r="BX131" s="2240"/>
      <c r="BY131" s="2240"/>
      <c r="BZ131" s="2240"/>
      <c r="CA131" s="2240"/>
      <c r="CB131" s="2240"/>
      <c r="CC131" s="2240"/>
      <c r="CD131" s="2240"/>
      <c r="CE131" s="2240"/>
      <c r="CF131" s="2241"/>
    </row>
    <row r="132" spans="1:84" ht="4.5" customHeight="1">
      <c r="A132" s="322"/>
      <c r="B132" s="322"/>
      <c r="C132" s="322"/>
      <c r="D132" s="322"/>
      <c r="E132" s="1913"/>
      <c r="F132" s="1117"/>
      <c r="G132" s="2229"/>
      <c r="H132" s="1207"/>
      <c r="I132" s="2230"/>
      <c r="J132" s="1917"/>
      <c r="K132" s="1918"/>
      <c r="L132" s="1918"/>
      <c r="M132" s="1918"/>
      <c r="N132" s="1918"/>
      <c r="O132" s="1918"/>
      <c r="P132" s="1918"/>
      <c r="Q132" s="1918"/>
      <c r="R132" s="1918"/>
      <c r="S132" s="1918"/>
      <c r="T132" s="1918"/>
      <c r="U132" s="1918"/>
      <c r="V132" s="1919"/>
      <c r="W132" s="1923"/>
      <c r="X132" s="1924"/>
      <c r="Y132" s="1925"/>
      <c r="Z132" s="1928"/>
      <c r="AA132" s="1929"/>
      <c r="AB132" s="1931"/>
      <c r="AC132" s="1929"/>
      <c r="AD132" s="1931"/>
      <c r="AE132" s="1929"/>
      <c r="AF132" s="1931"/>
      <c r="AG132" s="1929"/>
      <c r="AH132" s="1931"/>
      <c r="AI132" s="1929"/>
      <c r="AJ132" s="1931"/>
      <c r="AK132" s="1929"/>
      <c r="AL132" s="1931"/>
      <c r="AM132" s="1929"/>
      <c r="AN132" s="1931"/>
      <c r="AO132" s="1929"/>
      <c r="AP132" s="1931"/>
      <c r="AQ132" s="1929"/>
      <c r="AR132" s="1931"/>
      <c r="AS132" s="1929"/>
      <c r="AT132" s="1931"/>
      <c r="AU132" s="1929"/>
      <c r="AV132" s="1931"/>
      <c r="AW132" s="1929"/>
      <c r="AX132" s="2229"/>
      <c r="AY132" s="1207"/>
      <c r="AZ132" s="1207"/>
      <c r="BA132" s="2230"/>
      <c r="BB132" s="2242"/>
      <c r="BC132" s="2243"/>
      <c r="BD132" s="2243"/>
      <c r="BE132" s="2243"/>
      <c r="BF132" s="2243"/>
      <c r="BG132" s="2243"/>
      <c r="BH132" s="2243"/>
      <c r="BI132" s="2243"/>
      <c r="BJ132" s="2243"/>
      <c r="BK132" s="2243"/>
      <c r="BL132" s="2243"/>
      <c r="BM132" s="2243"/>
      <c r="BN132" s="2243"/>
      <c r="BO132" s="2243"/>
      <c r="BP132" s="2243"/>
      <c r="BQ132" s="2243"/>
      <c r="BR132" s="2243"/>
      <c r="BS132" s="2243"/>
      <c r="BT132" s="2243"/>
      <c r="BU132" s="2243"/>
      <c r="BV132" s="2243"/>
      <c r="BW132" s="2243"/>
      <c r="BX132" s="2243"/>
      <c r="BY132" s="2243"/>
      <c r="BZ132" s="2243"/>
      <c r="CA132" s="2243"/>
      <c r="CB132" s="2243"/>
      <c r="CC132" s="2243"/>
      <c r="CD132" s="2243"/>
      <c r="CE132" s="2243"/>
      <c r="CF132" s="2244"/>
    </row>
    <row r="133" spans="1:84" ht="4.5" customHeight="1">
      <c r="A133" s="322"/>
      <c r="B133" s="322"/>
      <c r="C133" s="322"/>
      <c r="D133" s="322"/>
      <c r="E133" s="1912">
        <v>2</v>
      </c>
      <c r="F133" s="1115"/>
      <c r="G133" s="1198" t="s">
        <v>334</v>
      </c>
      <c r="H133" s="1199"/>
      <c r="I133" s="1934"/>
      <c r="J133" s="1914" t="str">
        <f>その他!$A$29&amp;""</f>
        <v/>
      </c>
      <c r="K133" s="1915"/>
      <c r="L133" s="1915"/>
      <c r="M133" s="1915"/>
      <c r="N133" s="1915"/>
      <c r="O133" s="1915"/>
      <c r="P133" s="1915"/>
      <c r="Q133" s="1915"/>
      <c r="R133" s="1915"/>
      <c r="S133" s="1915"/>
      <c r="T133" s="1915"/>
      <c r="U133" s="1915"/>
      <c r="V133" s="1916"/>
      <c r="W133" s="1920" t="s">
        <v>273</v>
      </c>
      <c r="X133" s="1921"/>
      <c r="Y133" s="1922"/>
      <c r="Z133" s="1926"/>
      <c r="AA133" s="1927"/>
      <c r="AB133" s="1930"/>
      <c r="AC133" s="1927"/>
      <c r="AD133" s="1930"/>
      <c r="AE133" s="1927"/>
      <c r="AF133" s="1930"/>
      <c r="AG133" s="1927"/>
      <c r="AH133" s="1930"/>
      <c r="AI133" s="1927"/>
      <c r="AJ133" s="1930"/>
      <c r="AK133" s="1927"/>
      <c r="AL133" s="1930"/>
      <c r="AM133" s="1927"/>
      <c r="AN133" s="1930"/>
      <c r="AO133" s="1927"/>
      <c r="AP133" s="1930"/>
      <c r="AQ133" s="1927"/>
      <c r="AR133" s="1930"/>
      <c r="AS133" s="1927"/>
      <c r="AT133" s="1930"/>
      <c r="AU133" s="1927"/>
      <c r="AV133" s="1930"/>
      <c r="AW133" s="1927"/>
      <c r="AX133" s="1198" t="s">
        <v>603</v>
      </c>
      <c r="AY133" s="1199"/>
      <c r="AZ133" s="1199"/>
      <c r="BA133" s="1934"/>
      <c r="BB133" s="2239" t="str">
        <f>その他!$I$29&amp;""</f>
        <v/>
      </c>
      <c r="BC133" s="2240"/>
      <c r="BD133" s="2240"/>
      <c r="BE133" s="2240"/>
      <c r="BF133" s="2240"/>
      <c r="BG133" s="2240"/>
      <c r="BH133" s="2240"/>
      <c r="BI133" s="2240"/>
      <c r="BJ133" s="2240"/>
      <c r="BK133" s="2240"/>
      <c r="BL133" s="2240"/>
      <c r="BM133" s="2240"/>
      <c r="BN133" s="2240"/>
      <c r="BO133" s="2240"/>
      <c r="BP133" s="2240"/>
      <c r="BQ133" s="2240"/>
      <c r="BR133" s="2240"/>
      <c r="BS133" s="2240"/>
      <c r="BT133" s="2240"/>
      <c r="BU133" s="2240"/>
      <c r="BV133" s="2240"/>
      <c r="BW133" s="2240"/>
      <c r="BX133" s="2240"/>
      <c r="BY133" s="2240"/>
      <c r="BZ133" s="2240"/>
      <c r="CA133" s="2240"/>
      <c r="CB133" s="2240"/>
      <c r="CC133" s="2240"/>
      <c r="CD133" s="2240"/>
      <c r="CE133" s="2240"/>
      <c r="CF133" s="2241"/>
    </row>
    <row r="134" spans="1:84" ht="4.5" customHeight="1">
      <c r="A134" s="322"/>
      <c r="B134" s="322"/>
      <c r="C134" s="322"/>
      <c r="D134" s="322"/>
      <c r="E134" s="1912"/>
      <c r="F134" s="1115"/>
      <c r="G134" s="1198"/>
      <c r="H134" s="1199"/>
      <c r="I134" s="1934"/>
      <c r="J134" s="1914"/>
      <c r="K134" s="1915"/>
      <c r="L134" s="1915"/>
      <c r="M134" s="1915"/>
      <c r="N134" s="1915"/>
      <c r="O134" s="1915"/>
      <c r="P134" s="1915"/>
      <c r="Q134" s="1915"/>
      <c r="R134" s="1915"/>
      <c r="S134" s="1915"/>
      <c r="T134" s="1915"/>
      <c r="U134" s="1915"/>
      <c r="V134" s="1916"/>
      <c r="W134" s="1920"/>
      <c r="X134" s="1921"/>
      <c r="Y134" s="1922"/>
      <c r="Z134" s="1926"/>
      <c r="AA134" s="1927"/>
      <c r="AB134" s="1930"/>
      <c r="AC134" s="1927"/>
      <c r="AD134" s="1930"/>
      <c r="AE134" s="1927"/>
      <c r="AF134" s="1930"/>
      <c r="AG134" s="1927"/>
      <c r="AH134" s="1930"/>
      <c r="AI134" s="1927"/>
      <c r="AJ134" s="1930"/>
      <c r="AK134" s="1927"/>
      <c r="AL134" s="1930"/>
      <c r="AM134" s="1927"/>
      <c r="AN134" s="1930"/>
      <c r="AO134" s="1927"/>
      <c r="AP134" s="1930"/>
      <c r="AQ134" s="1927"/>
      <c r="AR134" s="1930"/>
      <c r="AS134" s="1927"/>
      <c r="AT134" s="1930"/>
      <c r="AU134" s="1927"/>
      <c r="AV134" s="1930"/>
      <c r="AW134" s="1927"/>
      <c r="AX134" s="1198"/>
      <c r="AY134" s="1199"/>
      <c r="AZ134" s="1199"/>
      <c r="BA134" s="1934"/>
      <c r="BB134" s="2239"/>
      <c r="BC134" s="2240"/>
      <c r="BD134" s="2240"/>
      <c r="BE134" s="2240"/>
      <c r="BF134" s="2240"/>
      <c r="BG134" s="2240"/>
      <c r="BH134" s="2240"/>
      <c r="BI134" s="2240"/>
      <c r="BJ134" s="2240"/>
      <c r="BK134" s="2240"/>
      <c r="BL134" s="2240"/>
      <c r="BM134" s="2240"/>
      <c r="BN134" s="2240"/>
      <c r="BO134" s="2240"/>
      <c r="BP134" s="2240"/>
      <c r="BQ134" s="2240"/>
      <c r="BR134" s="2240"/>
      <c r="BS134" s="2240"/>
      <c r="BT134" s="2240"/>
      <c r="BU134" s="2240"/>
      <c r="BV134" s="2240"/>
      <c r="BW134" s="2240"/>
      <c r="BX134" s="2240"/>
      <c r="BY134" s="2240"/>
      <c r="BZ134" s="2240"/>
      <c r="CA134" s="2240"/>
      <c r="CB134" s="2240"/>
      <c r="CC134" s="2240"/>
      <c r="CD134" s="2240"/>
      <c r="CE134" s="2240"/>
      <c r="CF134" s="2241"/>
    </row>
    <row r="135" spans="1:84" ht="4.5" customHeight="1">
      <c r="A135" s="322"/>
      <c r="B135" s="322"/>
      <c r="C135" s="322"/>
      <c r="D135" s="322"/>
      <c r="E135" s="1912"/>
      <c r="F135" s="1115"/>
      <c r="G135" s="1198"/>
      <c r="H135" s="1199"/>
      <c r="I135" s="1934"/>
      <c r="J135" s="1914"/>
      <c r="K135" s="1915"/>
      <c r="L135" s="1915"/>
      <c r="M135" s="1915"/>
      <c r="N135" s="1915"/>
      <c r="O135" s="1915"/>
      <c r="P135" s="1915"/>
      <c r="Q135" s="1915"/>
      <c r="R135" s="1915"/>
      <c r="S135" s="1915"/>
      <c r="T135" s="1915"/>
      <c r="U135" s="1915"/>
      <c r="V135" s="1916"/>
      <c r="W135" s="1920"/>
      <c r="X135" s="1921"/>
      <c r="Y135" s="1922"/>
      <c r="Z135" s="1926"/>
      <c r="AA135" s="1927"/>
      <c r="AB135" s="1930"/>
      <c r="AC135" s="1927"/>
      <c r="AD135" s="1930"/>
      <c r="AE135" s="1927"/>
      <c r="AF135" s="1930"/>
      <c r="AG135" s="1927"/>
      <c r="AH135" s="1930"/>
      <c r="AI135" s="1927"/>
      <c r="AJ135" s="1930"/>
      <c r="AK135" s="1927"/>
      <c r="AL135" s="1930"/>
      <c r="AM135" s="1927"/>
      <c r="AN135" s="1930"/>
      <c r="AO135" s="1927"/>
      <c r="AP135" s="1930"/>
      <c r="AQ135" s="1927"/>
      <c r="AR135" s="1930"/>
      <c r="AS135" s="1927"/>
      <c r="AT135" s="1930"/>
      <c r="AU135" s="1927"/>
      <c r="AV135" s="1930"/>
      <c r="AW135" s="1927"/>
      <c r="AX135" s="1198"/>
      <c r="AY135" s="1199"/>
      <c r="AZ135" s="1199"/>
      <c r="BA135" s="1934"/>
      <c r="BB135" s="2239"/>
      <c r="BC135" s="2240"/>
      <c r="BD135" s="2240"/>
      <c r="BE135" s="2240"/>
      <c r="BF135" s="2240"/>
      <c r="BG135" s="2240"/>
      <c r="BH135" s="2240"/>
      <c r="BI135" s="2240"/>
      <c r="BJ135" s="2240"/>
      <c r="BK135" s="2240"/>
      <c r="BL135" s="2240"/>
      <c r="BM135" s="2240"/>
      <c r="BN135" s="2240"/>
      <c r="BO135" s="2240"/>
      <c r="BP135" s="2240"/>
      <c r="BQ135" s="2240"/>
      <c r="BR135" s="2240"/>
      <c r="BS135" s="2240"/>
      <c r="BT135" s="2240"/>
      <c r="BU135" s="2240"/>
      <c r="BV135" s="2240"/>
      <c r="BW135" s="2240"/>
      <c r="BX135" s="2240"/>
      <c r="BY135" s="2240"/>
      <c r="BZ135" s="2240"/>
      <c r="CA135" s="2240"/>
      <c r="CB135" s="2240"/>
      <c r="CC135" s="2240"/>
      <c r="CD135" s="2240"/>
      <c r="CE135" s="2240"/>
      <c r="CF135" s="2241"/>
    </row>
    <row r="136" spans="1:84" ht="4.5" customHeight="1">
      <c r="A136" s="322"/>
      <c r="B136" s="322"/>
      <c r="C136" s="322"/>
      <c r="D136" s="322"/>
      <c r="E136" s="1913"/>
      <c r="F136" s="1117"/>
      <c r="G136" s="2229"/>
      <c r="H136" s="1207"/>
      <c r="I136" s="2230"/>
      <c r="J136" s="1917"/>
      <c r="K136" s="1918"/>
      <c r="L136" s="1918"/>
      <c r="M136" s="1918"/>
      <c r="N136" s="1918"/>
      <c r="O136" s="1918"/>
      <c r="P136" s="1918"/>
      <c r="Q136" s="1918"/>
      <c r="R136" s="1918"/>
      <c r="S136" s="1918"/>
      <c r="T136" s="1918"/>
      <c r="U136" s="1918"/>
      <c r="V136" s="1919"/>
      <c r="W136" s="1923"/>
      <c r="X136" s="1924"/>
      <c r="Y136" s="1925"/>
      <c r="Z136" s="1928"/>
      <c r="AA136" s="1929"/>
      <c r="AB136" s="1931"/>
      <c r="AC136" s="1929"/>
      <c r="AD136" s="1931"/>
      <c r="AE136" s="1929"/>
      <c r="AF136" s="1931"/>
      <c r="AG136" s="1929"/>
      <c r="AH136" s="1931"/>
      <c r="AI136" s="1929"/>
      <c r="AJ136" s="1931"/>
      <c r="AK136" s="1929"/>
      <c r="AL136" s="1931"/>
      <c r="AM136" s="1929"/>
      <c r="AN136" s="1931"/>
      <c r="AO136" s="1929"/>
      <c r="AP136" s="1931"/>
      <c r="AQ136" s="1929"/>
      <c r="AR136" s="1931"/>
      <c r="AS136" s="1929"/>
      <c r="AT136" s="1931"/>
      <c r="AU136" s="1929"/>
      <c r="AV136" s="1931"/>
      <c r="AW136" s="1929"/>
      <c r="AX136" s="2229"/>
      <c r="AY136" s="1207"/>
      <c r="AZ136" s="1207"/>
      <c r="BA136" s="2230"/>
      <c r="BB136" s="2242"/>
      <c r="BC136" s="2243"/>
      <c r="BD136" s="2243"/>
      <c r="BE136" s="2243"/>
      <c r="BF136" s="2243"/>
      <c r="BG136" s="2243"/>
      <c r="BH136" s="2243"/>
      <c r="BI136" s="2243"/>
      <c r="BJ136" s="2243"/>
      <c r="BK136" s="2243"/>
      <c r="BL136" s="2243"/>
      <c r="BM136" s="2243"/>
      <c r="BN136" s="2243"/>
      <c r="BO136" s="2243"/>
      <c r="BP136" s="2243"/>
      <c r="BQ136" s="2243"/>
      <c r="BR136" s="2243"/>
      <c r="BS136" s="2243"/>
      <c r="BT136" s="2243"/>
      <c r="BU136" s="2243"/>
      <c r="BV136" s="2243"/>
      <c r="BW136" s="2243"/>
      <c r="BX136" s="2243"/>
      <c r="BY136" s="2243"/>
      <c r="BZ136" s="2243"/>
      <c r="CA136" s="2243"/>
      <c r="CB136" s="2243"/>
      <c r="CC136" s="2243"/>
      <c r="CD136" s="2243"/>
      <c r="CE136" s="2243"/>
      <c r="CF136" s="2244"/>
    </row>
    <row r="137" spans="1:84" ht="4.5" customHeight="1">
      <c r="A137" s="322"/>
      <c r="B137" s="322"/>
      <c r="C137" s="322"/>
      <c r="D137" s="322"/>
      <c r="E137" s="1912">
        <v>3</v>
      </c>
      <c r="F137" s="1115"/>
      <c r="G137" s="1198" t="s">
        <v>334</v>
      </c>
      <c r="H137" s="1199"/>
      <c r="I137" s="1934"/>
      <c r="J137" s="1914" t="str">
        <f>その他!$A$30&amp;""</f>
        <v/>
      </c>
      <c r="K137" s="1915"/>
      <c r="L137" s="1915"/>
      <c r="M137" s="1915"/>
      <c r="N137" s="1915"/>
      <c r="O137" s="1915"/>
      <c r="P137" s="1915"/>
      <c r="Q137" s="1915"/>
      <c r="R137" s="1915"/>
      <c r="S137" s="1915"/>
      <c r="T137" s="1915"/>
      <c r="U137" s="1915"/>
      <c r="V137" s="1916"/>
      <c r="W137" s="1920" t="s">
        <v>273</v>
      </c>
      <c r="X137" s="1921"/>
      <c r="Y137" s="1922"/>
      <c r="Z137" s="1926"/>
      <c r="AA137" s="1927"/>
      <c r="AB137" s="1930"/>
      <c r="AC137" s="1927"/>
      <c r="AD137" s="1930"/>
      <c r="AE137" s="1927"/>
      <c r="AF137" s="1930"/>
      <c r="AG137" s="1927"/>
      <c r="AH137" s="1930"/>
      <c r="AI137" s="1927"/>
      <c r="AJ137" s="1930"/>
      <c r="AK137" s="1927"/>
      <c r="AL137" s="1930"/>
      <c r="AM137" s="1927"/>
      <c r="AN137" s="1930"/>
      <c r="AO137" s="1927"/>
      <c r="AP137" s="1930"/>
      <c r="AQ137" s="1927"/>
      <c r="AR137" s="1930"/>
      <c r="AS137" s="1927"/>
      <c r="AT137" s="1930"/>
      <c r="AU137" s="1927"/>
      <c r="AV137" s="1930"/>
      <c r="AW137" s="1927"/>
      <c r="AX137" s="1198" t="s">
        <v>603</v>
      </c>
      <c r="AY137" s="1199"/>
      <c r="AZ137" s="1199"/>
      <c r="BA137" s="1934"/>
      <c r="BB137" s="2239" t="str">
        <f>その他!$I$30&amp;""</f>
        <v/>
      </c>
      <c r="BC137" s="2240"/>
      <c r="BD137" s="2240"/>
      <c r="BE137" s="2240"/>
      <c r="BF137" s="2240"/>
      <c r="BG137" s="2240"/>
      <c r="BH137" s="2240"/>
      <c r="BI137" s="2240"/>
      <c r="BJ137" s="2240"/>
      <c r="BK137" s="2240"/>
      <c r="BL137" s="2240"/>
      <c r="BM137" s="2240"/>
      <c r="BN137" s="2240"/>
      <c r="BO137" s="2240"/>
      <c r="BP137" s="2240"/>
      <c r="BQ137" s="2240"/>
      <c r="BR137" s="2240"/>
      <c r="BS137" s="2240"/>
      <c r="BT137" s="2240"/>
      <c r="BU137" s="2240"/>
      <c r="BV137" s="2240"/>
      <c r="BW137" s="2240"/>
      <c r="BX137" s="2240"/>
      <c r="BY137" s="2240"/>
      <c r="BZ137" s="2240"/>
      <c r="CA137" s="2240"/>
      <c r="CB137" s="2240"/>
      <c r="CC137" s="2240"/>
      <c r="CD137" s="2240"/>
      <c r="CE137" s="2240"/>
      <c r="CF137" s="2241"/>
    </row>
    <row r="138" spans="1:84" ht="4.5" customHeight="1">
      <c r="A138" s="322"/>
      <c r="B138" s="322"/>
      <c r="C138" s="322"/>
      <c r="D138" s="322"/>
      <c r="E138" s="1912"/>
      <c r="F138" s="1115"/>
      <c r="G138" s="1198"/>
      <c r="H138" s="1199"/>
      <c r="I138" s="1934"/>
      <c r="J138" s="1914"/>
      <c r="K138" s="1915"/>
      <c r="L138" s="1915"/>
      <c r="M138" s="1915"/>
      <c r="N138" s="1915"/>
      <c r="O138" s="1915"/>
      <c r="P138" s="1915"/>
      <c r="Q138" s="1915"/>
      <c r="R138" s="1915"/>
      <c r="S138" s="1915"/>
      <c r="T138" s="1915"/>
      <c r="U138" s="1915"/>
      <c r="V138" s="1916"/>
      <c r="W138" s="1920"/>
      <c r="X138" s="1921"/>
      <c r="Y138" s="1922"/>
      <c r="Z138" s="1926"/>
      <c r="AA138" s="1927"/>
      <c r="AB138" s="1930"/>
      <c r="AC138" s="1927"/>
      <c r="AD138" s="1930"/>
      <c r="AE138" s="1927"/>
      <c r="AF138" s="1930"/>
      <c r="AG138" s="1927"/>
      <c r="AH138" s="1930"/>
      <c r="AI138" s="1927"/>
      <c r="AJ138" s="1930"/>
      <c r="AK138" s="1927"/>
      <c r="AL138" s="1930"/>
      <c r="AM138" s="1927"/>
      <c r="AN138" s="1930"/>
      <c r="AO138" s="1927"/>
      <c r="AP138" s="1930"/>
      <c r="AQ138" s="1927"/>
      <c r="AR138" s="1930"/>
      <c r="AS138" s="1927"/>
      <c r="AT138" s="1930"/>
      <c r="AU138" s="1927"/>
      <c r="AV138" s="1930"/>
      <c r="AW138" s="1927"/>
      <c r="AX138" s="1198"/>
      <c r="AY138" s="1199"/>
      <c r="AZ138" s="1199"/>
      <c r="BA138" s="1934"/>
      <c r="BB138" s="2239"/>
      <c r="BC138" s="2240"/>
      <c r="BD138" s="2240"/>
      <c r="BE138" s="2240"/>
      <c r="BF138" s="2240"/>
      <c r="BG138" s="2240"/>
      <c r="BH138" s="2240"/>
      <c r="BI138" s="2240"/>
      <c r="BJ138" s="2240"/>
      <c r="BK138" s="2240"/>
      <c r="BL138" s="2240"/>
      <c r="BM138" s="2240"/>
      <c r="BN138" s="2240"/>
      <c r="BO138" s="2240"/>
      <c r="BP138" s="2240"/>
      <c r="BQ138" s="2240"/>
      <c r="BR138" s="2240"/>
      <c r="BS138" s="2240"/>
      <c r="BT138" s="2240"/>
      <c r="BU138" s="2240"/>
      <c r="BV138" s="2240"/>
      <c r="BW138" s="2240"/>
      <c r="BX138" s="2240"/>
      <c r="BY138" s="2240"/>
      <c r="BZ138" s="2240"/>
      <c r="CA138" s="2240"/>
      <c r="CB138" s="2240"/>
      <c r="CC138" s="2240"/>
      <c r="CD138" s="2240"/>
      <c r="CE138" s="2240"/>
      <c r="CF138" s="2241"/>
    </row>
    <row r="139" spans="1:84" ht="4.5" customHeight="1">
      <c r="A139" s="322"/>
      <c r="B139" s="322"/>
      <c r="C139" s="322"/>
      <c r="D139" s="322"/>
      <c r="E139" s="1912"/>
      <c r="F139" s="1115"/>
      <c r="G139" s="1198"/>
      <c r="H139" s="1199"/>
      <c r="I139" s="1934"/>
      <c r="J139" s="1914"/>
      <c r="K139" s="1915"/>
      <c r="L139" s="1915"/>
      <c r="M139" s="1915"/>
      <c r="N139" s="1915"/>
      <c r="O139" s="1915"/>
      <c r="P139" s="1915"/>
      <c r="Q139" s="1915"/>
      <c r="R139" s="1915"/>
      <c r="S139" s="1915"/>
      <c r="T139" s="1915"/>
      <c r="U139" s="1915"/>
      <c r="V139" s="1916"/>
      <c r="W139" s="1920"/>
      <c r="X139" s="1921"/>
      <c r="Y139" s="1922"/>
      <c r="Z139" s="1926"/>
      <c r="AA139" s="1927"/>
      <c r="AB139" s="1930"/>
      <c r="AC139" s="1927"/>
      <c r="AD139" s="1930"/>
      <c r="AE139" s="1927"/>
      <c r="AF139" s="1930"/>
      <c r="AG139" s="1927"/>
      <c r="AH139" s="1930"/>
      <c r="AI139" s="1927"/>
      <c r="AJ139" s="1930"/>
      <c r="AK139" s="1927"/>
      <c r="AL139" s="1930"/>
      <c r="AM139" s="1927"/>
      <c r="AN139" s="1930"/>
      <c r="AO139" s="1927"/>
      <c r="AP139" s="1930"/>
      <c r="AQ139" s="1927"/>
      <c r="AR139" s="1930"/>
      <c r="AS139" s="1927"/>
      <c r="AT139" s="1930"/>
      <c r="AU139" s="1927"/>
      <c r="AV139" s="1930"/>
      <c r="AW139" s="1927"/>
      <c r="AX139" s="1198"/>
      <c r="AY139" s="1199"/>
      <c r="AZ139" s="1199"/>
      <c r="BA139" s="1934"/>
      <c r="BB139" s="2239"/>
      <c r="BC139" s="2240"/>
      <c r="BD139" s="2240"/>
      <c r="BE139" s="2240"/>
      <c r="BF139" s="2240"/>
      <c r="BG139" s="2240"/>
      <c r="BH139" s="2240"/>
      <c r="BI139" s="2240"/>
      <c r="BJ139" s="2240"/>
      <c r="BK139" s="2240"/>
      <c r="BL139" s="2240"/>
      <c r="BM139" s="2240"/>
      <c r="BN139" s="2240"/>
      <c r="BO139" s="2240"/>
      <c r="BP139" s="2240"/>
      <c r="BQ139" s="2240"/>
      <c r="BR139" s="2240"/>
      <c r="BS139" s="2240"/>
      <c r="BT139" s="2240"/>
      <c r="BU139" s="2240"/>
      <c r="BV139" s="2240"/>
      <c r="BW139" s="2240"/>
      <c r="BX139" s="2240"/>
      <c r="BY139" s="2240"/>
      <c r="BZ139" s="2240"/>
      <c r="CA139" s="2240"/>
      <c r="CB139" s="2240"/>
      <c r="CC139" s="2240"/>
      <c r="CD139" s="2240"/>
      <c r="CE139" s="2240"/>
      <c r="CF139" s="2241"/>
    </row>
    <row r="140" spans="1:84" ht="4.5" customHeight="1" thickBot="1">
      <c r="B140" s="330"/>
      <c r="C140" s="322"/>
      <c r="D140" s="322"/>
      <c r="E140" s="1932"/>
      <c r="F140" s="1933"/>
      <c r="G140" s="1935"/>
      <c r="H140" s="1936"/>
      <c r="I140" s="1937"/>
      <c r="J140" s="1938"/>
      <c r="K140" s="1939"/>
      <c r="L140" s="1939"/>
      <c r="M140" s="1939"/>
      <c r="N140" s="1939"/>
      <c r="O140" s="1939"/>
      <c r="P140" s="1939"/>
      <c r="Q140" s="1939"/>
      <c r="R140" s="1939"/>
      <c r="S140" s="1939"/>
      <c r="T140" s="1939"/>
      <c r="U140" s="1939"/>
      <c r="V140" s="1940"/>
      <c r="W140" s="1941"/>
      <c r="X140" s="1942"/>
      <c r="Y140" s="1943"/>
      <c r="Z140" s="1944"/>
      <c r="AA140" s="1945"/>
      <c r="AB140" s="1946"/>
      <c r="AC140" s="1945"/>
      <c r="AD140" s="1946"/>
      <c r="AE140" s="1945"/>
      <c r="AF140" s="1946"/>
      <c r="AG140" s="1945"/>
      <c r="AH140" s="1946"/>
      <c r="AI140" s="1945"/>
      <c r="AJ140" s="1946"/>
      <c r="AK140" s="1945"/>
      <c r="AL140" s="1946"/>
      <c r="AM140" s="1945"/>
      <c r="AN140" s="1946"/>
      <c r="AO140" s="1945"/>
      <c r="AP140" s="1946"/>
      <c r="AQ140" s="1945"/>
      <c r="AR140" s="1946"/>
      <c r="AS140" s="1945"/>
      <c r="AT140" s="1946"/>
      <c r="AU140" s="1945"/>
      <c r="AV140" s="1946"/>
      <c r="AW140" s="1945"/>
      <c r="AX140" s="1935"/>
      <c r="AY140" s="1936"/>
      <c r="AZ140" s="1936"/>
      <c r="BA140" s="1937"/>
      <c r="BB140" s="2254"/>
      <c r="BC140" s="2255"/>
      <c r="BD140" s="2255"/>
      <c r="BE140" s="2255"/>
      <c r="BF140" s="2255"/>
      <c r="BG140" s="2255"/>
      <c r="BH140" s="2255"/>
      <c r="BI140" s="2255"/>
      <c r="BJ140" s="2255"/>
      <c r="BK140" s="2255"/>
      <c r="BL140" s="2255"/>
      <c r="BM140" s="2255"/>
      <c r="BN140" s="2255"/>
      <c r="BO140" s="2255"/>
      <c r="BP140" s="2255"/>
      <c r="BQ140" s="2255"/>
      <c r="BR140" s="2255"/>
      <c r="BS140" s="2255"/>
      <c r="BT140" s="2255"/>
      <c r="BU140" s="2255"/>
      <c r="BV140" s="2255"/>
      <c r="BW140" s="2255"/>
      <c r="BX140" s="2255"/>
      <c r="BY140" s="2255"/>
      <c r="BZ140" s="2255"/>
      <c r="CA140" s="2255"/>
      <c r="CB140" s="2255"/>
      <c r="CC140" s="2255"/>
      <c r="CD140" s="2255"/>
      <c r="CE140" s="2255"/>
      <c r="CF140" s="2256"/>
    </row>
    <row r="141" spans="1:84" ht="4.5" customHeight="1">
      <c r="B141" s="330"/>
      <c r="C141" s="322"/>
      <c r="D141" s="322"/>
      <c r="E141" s="346"/>
      <c r="F141" s="346"/>
      <c r="G141" s="353"/>
      <c r="H141" s="353"/>
      <c r="I141" s="353"/>
      <c r="J141" s="354"/>
      <c r="K141" s="354"/>
      <c r="L141" s="354"/>
      <c r="M141" s="354"/>
      <c r="N141" s="354"/>
      <c r="O141" s="354"/>
      <c r="P141" s="354"/>
      <c r="Q141" s="354"/>
      <c r="R141" s="354"/>
      <c r="S141" s="354"/>
      <c r="T141" s="354"/>
      <c r="U141" s="354"/>
      <c r="V141" s="354"/>
      <c r="W141" s="351"/>
      <c r="X141" s="351"/>
      <c r="Y141" s="351"/>
      <c r="Z141" s="355"/>
      <c r="AA141" s="355"/>
      <c r="AB141" s="355"/>
      <c r="AC141" s="355"/>
      <c r="AD141" s="355"/>
      <c r="AE141" s="355"/>
      <c r="AF141" s="355"/>
      <c r="AG141" s="355"/>
      <c r="AH141" s="355"/>
      <c r="AI141" s="355"/>
      <c r="AJ141" s="355"/>
      <c r="AK141" s="355"/>
      <c r="AL141" s="355"/>
      <c r="AM141" s="355"/>
      <c r="AN141" s="355"/>
      <c r="AO141" s="355"/>
      <c r="AP141" s="355"/>
      <c r="AQ141" s="355"/>
      <c r="AR141" s="355"/>
      <c r="AS141" s="355"/>
      <c r="AT141" s="355"/>
      <c r="AU141" s="355"/>
      <c r="AV141" s="355"/>
      <c r="AW141" s="355"/>
      <c r="AX141" s="353"/>
      <c r="AY141" s="353"/>
      <c r="AZ141" s="353"/>
      <c r="BA141" s="353"/>
      <c r="BB141" s="356"/>
      <c r="BC141" s="356"/>
      <c r="BD141" s="356"/>
      <c r="BE141" s="356"/>
      <c r="BF141" s="356"/>
      <c r="BG141" s="356"/>
      <c r="BH141" s="356"/>
      <c r="BI141" s="356"/>
      <c r="BJ141" s="356"/>
      <c r="BK141" s="356"/>
      <c r="BL141" s="356"/>
      <c r="BM141" s="356"/>
      <c r="BN141" s="356"/>
      <c r="BO141" s="356"/>
      <c r="BP141" s="356"/>
      <c r="BQ141" s="356"/>
      <c r="BR141" s="356"/>
      <c r="BS141" s="356"/>
      <c r="BT141" s="356"/>
      <c r="BU141" s="356"/>
      <c r="BV141" s="356"/>
      <c r="BW141" s="356"/>
      <c r="BX141" s="356"/>
      <c r="BY141" s="356"/>
      <c r="BZ141" s="356"/>
      <c r="CA141" s="356"/>
      <c r="CB141" s="356"/>
      <c r="CC141" s="356"/>
      <c r="CD141" s="356"/>
      <c r="CE141" s="356"/>
      <c r="CF141" s="356"/>
    </row>
    <row r="142" spans="1:84" ht="5.25" customHeight="1">
      <c r="B142" s="330"/>
      <c r="C142" s="322"/>
      <c r="D142" s="322"/>
      <c r="E142" s="357"/>
      <c r="F142" s="357"/>
      <c r="G142" s="357"/>
      <c r="H142" s="357"/>
      <c r="I142" s="357"/>
      <c r="J142" s="357"/>
      <c r="K142" s="357"/>
      <c r="L142" s="357"/>
      <c r="M142" s="357"/>
      <c r="N142" s="357"/>
      <c r="O142" s="357"/>
      <c r="P142" s="357"/>
      <c r="Q142" s="357"/>
      <c r="R142" s="357"/>
      <c r="S142" s="357"/>
      <c r="T142" s="357"/>
      <c r="U142" s="357"/>
      <c r="V142" s="357"/>
      <c r="W142" s="357"/>
      <c r="X142" s="357"/>
      <c r="Y142" s="357"/>
      <c r="Z142" s="357"/>
      <c r="AA142" s="357"/>
      <c r="AB142" s="357"/>
      <c r="AC142" s="357"/>
      <c r="AD142" s="357"/>
      <c r="AE142" s="357"/>
      <c r="AF142" s="357"/>
      <c r="AG142" s="357"/>
      <c r="AH142" s="357"/>
      <c r="BF142" s="338"/>
      <c r="BG142" s="338"/>
      <c r="BH142" s="338"/>
      <c r="BI142" s="338"/>
      <c r="BJ142" s="338"/>
      <c r="BK142" s="338"/>
      <c r="BL142" s="338"/>
      <c r="BM142" s="338"/>
      <c r="BN142" s="338"/>
      <c r="BO142" s="338"/>
      <c r="BP142" s="338"/>
      <c r="BQ142" s="338"/>
      <c r="BR142" s="338"/>
      <c r="BS142" s="338"/>
      <c r="BT142" s="338"/>
      <c r="BU142" s="338"/>
      <c r="BV142" s="338"/>
      <c r="BW142" s="338"/>
      <c r="BX142" s="338"/>
      <c r="BY142" s="338"/>
      <c r="BZ142" s="338"/>
      <c r="CA142" s="338"/>
      <c r="CB142" s="338"/>
      <c r="CC142" s="317"/>
      <c r="CD142" s="317"/>
      <c r="CE142" s="269"/>
      <c r="CF142" s="269"/>
    </row>
    <row r="143" spans="1:84" ht="5.25" customHeight="1">
      <c r="B143" s="330"/>
      <c r="C143" s="322"/>
      <c r="D143" s="322"/>
      <c r="E143" s="1903" t="s">
        <v>604</v>
      </c>
      <c r="F143" s="1903"/>
      <c r="G143" s="1903"/>
      <c r="H143" s="1903"/>
      <c r="I143" s="1903"/>
      <c r="J143" s="1903"/>
      <c r="K143" s="1903"/>
      <c r="L143" s="1903"/>
      <c r="M143" s="1903"/>
      <c r="N143" s="1903"/>
      <c r="O143" s="1903"/>
      <c r="P143" s="1903"/>
      <c r="Q143" s="1903"/>
      <c r="R143" s="1903"/>
      <c r="S143" s="1903"/>
      <c r="T143" s="1903"/>
      <c r="U143" s="1903"/>
      <c r="V143" s="1903"/>
      <c r="W143" s="1903"/>
      <c r="X143" s="1903"/>
      <c r="Y143" s="1903"/>
      <c r="Z143" s="1903"/>
      <c r="AA143" s="1903"/>
      <c r="AB143" s="1903"/>
      <c r="AC143" s="1903"/>
      <c r="AD143" s="1903"/>
      <c r="AE143" s="1903"/>
      <c r="AF143" s="1903"/>
      <c r="AG143" s="1903"/>
      <c r="AH143" s="1903"/>
      <c r="BF143" s="338"/>
      <c r="BG143" s="338"/>
      <c r="BH143" s="338"/>
      <c r="BI143" s="338"/>
      <c r="BJ143" s="338"/>
      <c r="BK143" s="338"/>
      <c r="BL143" s="338"/>
      <c r="BM143" s="338"/>
      <c r="BN143" s="338"/>
      <c r="BO143" s="338"/>
      <c r="BP143" s="338"/>
      <c r="BQ143" s="338"/>
      <c r="BR143" s="338"/>
      <c r="BS143" s="338"/>
      <c r="BT143" s="338"/>
      <c r="BU143" s="338"/>
      <c r="BV143" s="338"/>
      <c r="BW143" s="338"/>
      <c r="BX143" s="338"/>
      <c r="BY143" s="338"/>
      <c r="BZ143" s="338"/>
      <c r="CA143" s="338"/>
      <c r="CB143" s="338"/>
      <c r="CC143" s="317"/>
      <c r="CD143" s="317"/>
      <c r="CE143" s="269"/>
      <c r="CF143" s="269"/>
    </row>
    <row r="144" spans="1:84" ht="5.25" customHeight="1">
      <c r="B144" s="330"/>
      <c r="C144" s="322"/>
      <c r="D144" s="322"/>
      <c r="E144" s="1903"/>
      <c r="F144" s="1903"/>
      <c r="G144" s="1903"/>
      <c r="H144" s="1903"/>
      <c r="I144" s="1903"/>
      <c r="J144" s="1903"/>
      <c r="K144" s="1903"/>
      <c r="L144" s="1903"/>
      <c r="M144" s="1903"/>
      <c r="N144" s="1903"/>
      <c r="O144" s="1903"/>
      <c r="P144" s="1903"/>
      <c r="Q144" s="1903"/>
      <c r="R144" s="1903"/>
      <c r="S144" s="1903"/>
      <c r="T144" s="1903"/>
      <c r="U144" s="1903"/>
      <c r="V144" s="1903"/>
      <c r="W144" s="1903"/>
      <c r="X144" s="1903"/>
      <c r="Y144" s="1903"/>
      <c r="Z144" s="1903"/>
      <c r="AA144" s="1903"/>
      <c r="AB144" s="1903"/>
      <c r="AC144" s="1903"/>
      <c r="AD144" s="1903"/>
      <c r="AE144" s="1903"/>
      <c r="AF144" s="1903"/>
      <c r="AG144" s="1903"/>
      <c r="AH144" s="1903"/>
      <c r="BF144" s="338"/>
      <c r="BG144" s="338"/>
      <c r="BH144" s="338"/>
      <c r="BI144" s="338"/>
      <c r="BJ144" s="338"/>
      <c r="BK144" s="338"/>
      <c r="BL144" s="338"/>
      <c r="BM144" s="338"/>
      <c r="BN144" s="338"/>
      <c r="BO144" s="338"/>
      <c r="BP144" s="338"/>
      <c r="BQ144" s="338"/>
      <c r="BR144" s="338"/>
      <c r="BS144" s="338"/>
      <c r="BT144" s="338"/>
      <c r="BU144" s="338"/>
      <c r="BV144" s="338"/>
      <c r="BW144" s="338"/>
      <c r="BX144" s="338"/>
      <c r="BY144" s="338"/>
      <c r="BZ144" s="338"/>
      <c r="CA144" s="338"/>
      <c r="CB144" s="338"/>
      <c r="CC144" s="317"/>
      <c r="CD144" s="317"/>
      <c r="CE144" s="269"/>
      <c r="CF144" s="269"/>
    </row>
    <row r="145" spans="2:84" ht="5.25" customHeight="1" thickBot="1">
      <c r="B145" s="330"/>
      <c r="C145" s="322"/>
      <c r="D145" s="322"/>
      <c r="E145" s="1904"/>
      <c r="F145" s="1904"/>
      <c r="G145" s="1904"/>
      <c r="H145" s="1904"/>
      <c r="I145" s="1904"/>
      <c r="J145" s="1904"/>
      <c r="K145" s="1904"/>
      <c r="L145" s="1904"/>
      <c r="M145" s="1904"/>
      <c r="N145" s="1904"/>
      <c r="O145" s="1904"/>
      <c r="P145" s="1904"/>
      <c r="Q145" s="1904"/>
      <c r="R145" s="1904"/>
      <c r="S145" s="1904"/>
      <c r="T145" s="1904"/>
      <c r="U145" s="1904"/>
      <c r="V145" s="1904"/>
      <c r="W145" s="1904"/>
      <c r="X145" s="1904"/>
      <c r="Y145" s="1904"/>
      <c r="Z145" s="1904"/>
      <c r="AA145" s="1904"/>
      <c r="AB145" s="1904"/>
      <c r="AC145" s="1904"/>
      <c r="AD145" s="1904"/>
      <c r="AE145" s="1904"/>
      <c r="AF145" s="1904"/>
      <c r="AG145" s="1904"/>
      <c r="AH145" s="1904"/>
      <c r="AI145" s="355"/>
      <c r="AJ145" s="355"/>
      <c r="AK145" s="355"/>
      <c r="AL145" s="355"/>
      <c r="AM145" s="355"/>
      <c r="AN145" s="355"/>
      <c r="AO145" s="355"/>
      <c r="AP145" s="355"/>
      <c r="AQ145" s="355"/>
      <c r="AR145" s="355"/>
      <c r="AS145" s="355"/>
      <c r="AT145" s="355"/>
      <c r="AU145" s="355"/>
      <c r="AV145" s="355"/>
      <c r="AW145" s="355"/>
      <c r="AX145" s="355"/>
      <c r="AY145" s="355"/>
      <c r="AZ145" s="355"/>
      <c r="BA145" s="355"/>
      <c r="BB145" s="355"/>
      <c r="BC145" s="355"/>
      <c r="BD145" s="355"/>
      <c r="BF145" s="338"/>
      <c r="BG145" s="338"/>
      <c r="BH145" s="338"/>
      <c r="BI145" s="338"/>
      <c r="BJ145" s="338"/>
      <c r="BK145" s="338"/>
      <c r="BL145" s="338"/>
      <c r="BM145" s="338"/>
      <c r="BN145" s="338"/>
      <c r="BO145" s="338"/>
      <c r="BP145" s="338"/>
      <c r="BQ145" s="338"/>
      <c r="BR145" s="338"/>
      <c r="BS145" s="338"/>
      <c r="BT145" s="338"/>
      <c r="BU145" s="338"/>
      <c r="BV145" s="338"/>
      <c r="BW145" s="338"/>
      <c r="BX145" s="338"/>
      <c r="BY145" s="338"/>
      <c r="BZ145" s="338"/>
      <c r="CA145" s="338"/>
      <c r="CB145" s="338"/>
      <c r="CC145" s="330"/>
      <c r="CD145" s="317"/>
      <c r="CE145" s="269"/>
      <c r="CF145" s="269"/>
    </row>
    <row r="146" spans="2:84" ht="5.25" customHeight="1">
      <c r="B146" s="330"/>
      <c r="C146" s="330"/>
      <c r="D146" s="330"/>
      <c r="E146" s="1908"/>
      <c r="F146" s="1909"/>
      <c r="G146" s="1905" t="s">
        <v>605</v>
      </c>
      <c r="H146" s="1905"/>
      <c r="I146" s="1905"/>
      <c r="J146" s="1905"/>
      <c r="K146" s="1905"/>
      <c r="L146" s="1905"/>
      <c r="M146" s="1905"/>
      <c r="N146" s="1905"/>
      <c r="O146" s="1905"/>
      <c r="P146" s="1905"/>
      <c r="Q146" s="1905"/>
      <c r="R146" s="1905"/>
      <c r="S146" s="1905"/>
      <c r="T146" s="1905"/>
      <c r="U146" s="1905"/>
      <c r="V146" s="1905" t="s">
        <v>606</v>
      </c>
      <c r="W146" s="1905"/>
      <c r="X146" s="1905"/>
      <c r="Y146" s="1905"/>
      <c r="Z146" s="1905"/>
      <c r="AA146" s="1905"/>
      <c r="AB146" s="1905"/>
      <c r="AC146" s="1905"/>
      <c r="AD146" s="1905"/>
      <c r="AE146" s="1905"/>
      <c r="AF146" s="1905"/>
      <c r="AG146" s="1905"/>
      <c r="AH146" s="1905"/>
      <c r="AI146" s="1905"/>
      <c r="AJ146" s="1905"/>
      <c r="AK146" s="1905"/>
      <c r="AL146" s="1905"/>
      <c r="AM146" s="1905"/>
      <c r="AN146" s="1905"/>
      <c r="AO146" s="1905"/>
      <c r="AP146" s="1905"/>
      <c r="AQ146" s="1905"/>
      <c r="AR146" s="1905"/>
      <c r="AS146" s="1905"/>
      <c r="AT146" s="1905"/>
      <c r="AU146" s="1905"/>
      <c r="AV146" s="1905" t="s">
        <v>607</v>
      </c>
      <c r="AW146" s="1905"/>
      <c r="AX146" s="1905"/>
      <c r="AY146" s="1905"/>
      <c r="AZ146" s="1905"/>
      <c r="BA146" s="1905"/>
      <c r="BB146" s="1905"/>
      <c r="BC146" s="1905"/>
      <c r="BD146" s="1906"/>
      <c r="BF146" s="1895" t="s">
        <v>335</v>
      </c>
      <c r="BG146" s="1896"/>
      <c r="BH146" s="1896"/>
      <c r="BI146" s="1896"/>
      <c r="BJ146" s="1896"/>
      <c r="BK146" s="1896"/>
      <c r="BL146" s="1896"/>
      <c r="BM146" s="1896"/>
      <c r="BN146" s="1896"/>
      <c r="BO146" s="1896"/>
      <c r="BP146" s="1896"/>
      <c r="BQ146" s="1896"/>
      <c r="BR146" s="1896"/>
      <c r="BS146" s="1896"/>
      <c r="BT146" s="1897"/>
      <c r="BU146" s="1901">
        <f>その他!$Y$14</f>
        <v>0</v>
      </c>
      <c r="BV146" s="1902"/>
      <c r="BW146" s="1902"/>
      <c r="BX146" s="1902"/>
      <c r="BY146" s="1902"/>
      <c r="BZ146" s="1902"/>
      <c r="CA146" s="1902"/>
      <c r="CB146" s="1902"/>
      <c r="CC146" s="1902"/>
      <c r="CD146" s="1902"/>
      <c r="CE146" s="1902"/>
      <c r="CF146" s="1833" t="s">
        <v>242</v>
      </c>
    </row>
    <row r="147" spans="2:84" ht="5.25" customHeight="1">
      <c r="B147" s="330"/>
      <c r="C147" s="330"/>
      <c r="D147" s="330"/>
      <c r="E147" s="1910"/>
      <c r="F147" s="1911"/>
      <c r="G147" s="1485"/>
      <c r="H147" s="1485"/>
      <c r="I147" s="1485"/>
      <c r="J147" s="1485"/>
      <c r="K147" s="1485"/>
      <c r="L147" s="1485"/>
      <c r="M147" s="1485"/>
      <c r="N147" s="1485"/>
      <c r="O147" s="1485"/>
      <c r="P147" s="1485"/>
      <c r="Q147" s="1485"/>
      <c r="R147" s="1485"/>
      <c r="S147" s="1485"/>
      <c r="T147" s="1485"/>
      <c r="U147" s="1485"/>
      <c r="V147" s="1485"/>
      <c r="W147" s="1485"/>
      <c r="X147" s="1485"/>
      <c r="Y147" s="1485"/>
      <c r="Z147" s="1485"/>
      <c r="AA147" s="1485"/>
      <c r="AB147" s="1485"/>
      <c r="AC147" s="1485"/>
      <c r="AD147" s="1485"/>
      <c r="AE147" s="1485"/>
      <c r="AF147" s="1485"/>
      <c r="AG147" s="1485"/>
      <c r="AH147" s="1485"/>
      <c r="AI147" s="1485"/>
      <c r="AJ147" s="1485"/>
      <c r="AK147" s="1485"/>
      <c r="AL147" s="1485"/>
      <c r="AM147" s="1485"/>
      <c r="AN147" s="1485"/>
      <c r="AO147" s="1485"/>
      <c r="AP147" s="1485"/>
      <c r="AQ147" s="1485"/>
      <c r="AR147" s="1485"/>
      <c r="AS147" s="1485"/>
      <c r="AT147" s="1485"/>
      <c r="AU147" s="1485"/>
      <c r="AV147" s="1485"/>
      <c r="AW147" s="1485"/>
      <c r="AX147" s="1485"/>
      <c r="AY147" s="1485"/>
      <c r="AZ147" s="1485"/>
      <c r="BA147" s="1485"/>
      <c r="BB147" s="1485"/>
      <c r="BC147" s="1485"/>
      <c r="BD147" s="1907"/>
      <c r="BF147" s="1898"/>
      <c r="BG147" s="1899"/>
      <c r="BH147" s="1899"/>
      <c r="BI147" s="1899"/>
      <c r="BJ147" s="1899"/>
      <c r="BK147" s="1899"/>
      <c r="BL147" s="1899"/>
      <c r="BM147" s="1899"/>
      <c r="BN147" s="1899"/>
      <c r="BO147" s="1899"/>
      <c r="BP147" s="1899"/>
      <c r="BQ147" s="1899"/>
      <c r="BR147" s="1899"/>
      <c r="BS147" s="1899"/>
      <c r="BT147" s="1900"/>
      <c r="BU147" s="1845"/>
      <c r="BV147" s="1806"/>
      <c r="BW147" s="1806"/>
      <c r="BX147" s="1806"/>
      <c r="BY147" s="1806"/>
      <c r="BZ147" s="1806"/>
      <c r="CA147" s="1806"/>
      <c r="CB147" s="1806"/>
      <c r="CC147" s="1806"/>
      <c r="CD147" s="1806"/>
      <c r="CE147" s="1806"/>
      <c r="CF147" s="1834"/>
    </row>
    <row r="148" spans="2:84" ht="5.25" customHeight="1">
      <c r="B148" s="330"/>
      <c r="C148" s="330"/>
      <c r="D148" s="330"/>
      <c r="E148" s="1878">
        <v>1</v>
      </c>
      <c r="F148" s="1879"/>
      <c r="G148" s="1889" t="str">
        <f>その他!$I$4&amp;""</f>
        <v/>
      </c>
      <c r="H148" s="1889"/>
      <c r="I148" s="1889"/>
      <c r="J148" s="1889"/>
      <c r="K148" s="1889"/>
      <c r="L148" s="1889"/>
      <c r="M148" s="1889"/>
      <c r="N148" s="1889"/>
      <c r="O148" s="1889"/>
      <c r="P148" s="1889"/>
      <c r="Q148" s="1889"/>
      <c r="R148" s="1889"/>
      <c r="S148" s="1889"/>
      <c r="T148" s="1889"/>
      <c r="U148" s="1889"/>
      <c r="V148" s="1891" t="str">
        <f>その他!$Q$4&amp;""</f>
        <v/>
      </c>
      <c r="W148" s="1891"/>
      <c r="X148" s="1891"/>
      <c r="Y148" s="1891"/>
      <c r="Z148" s="1891"/>
      <c r="AA148" s="1891"/>
      <c r="AB148" s="1891"/>
      <c r="AC148" s="1891"/>
      <c r="AD148" s="1891"/>
      <c r="AE148" s="1891"/>
      <c r="AF148" s="1891"/>
      <c r="AG148" s="1891"/>
      <c r="AH148" s="1891"/>
      <c r="AI148" s="1891"/>
      <c r="AJ148" s="1891"/>
      <c r="AK148" s="1891"/>
      <c r="AL148" s="1891"/>
      <c r="AM148" s="1891"/>
      <c r="AN148" s="1891"/>
      <c r="AO148" s="1891"/>
      <c r="AP148" s="1891"/>
      <c r="AQ148" s="1891"/>
      <c r="AR148" s="1891"/>
      <c r="AS148" s="1891"/>
      <c r="AT148" s="1891"/>
      <c r="AU148" s="1891"/>
      <c r="AV148" s="1882">
        <f>その他!$Y$4</f>
        <v>0</v>
      </c>
      <c r="AW148" s="1883"/>
      <c r="AX148" s="1883"/>
      <c r="AY148" s="1883"/>
      <c r="AZ148" s="1883"/>
      <c r="BA148" s="1883"/>
      <c r="BB148" s="1884"/>
      <c r="BC148" s="1893" t="s">
        <v>575</v>
      </c>
      <c r="BD148" s="1894"/>
      <c r="BF148" s="1898"/>
      <c r="BG148" s="1899"/>
      <c r="BH148" s="1899"/>
      <c r="BI148" s="1899"/>
      <c r="BJ148" s="1899"/>
      <c r="BK148" s="1899"/>
      <c r="BL148" s="1899"/>
      <c r="BM148" s="1899"/>
      <c r="BN148" s="1899"/>
      <c r="BO148" s="1899"/>
      <c r="BP148" s="1899"/>
      <c r="BQ148" s="1899"/>
      <c r="BR148" s="1899"/>
      <c r="BS148" s="1899"/>
      <c r="BT148" s="1900"/>
      <c r="BU148" s="1846"/>
      <c r="BV148" s="1807"/>
      <c r="BW148" s="1807"/>
      <c r="BX148" s="1807"/>
      <c r="BY148" s="1807"/>
      <c r="BZ148" s="1807"/>
      <c r="CA148" s="1807"/>
      <c r="CB148" s="1807"/>
      <c r="CC148" s="1807"/>
      <c r="CD148" s="1807"/>
      <c r="CE148" s="1807"/>
      <c r="CF148" s="1834"/>
    </row>
    <row r="149" spans="2:84" ht="5.25" customHeight="1">
      <c r="B149" s="330"/>
      <c r="C149" s="330"/>
      <c r="D149" s="330"/>
      <c r="E149" s="1878"/>
      <c r="F149" s="1879"/>
      <c r="G149" s="1889"/>
      <c r="H149" s="1889"/>
      <c r="I149" s="1889"/>
      <c r="J149" s="1889"/>
      <c r="K149" s="1889"/>
      <c r="L149" s="1889"/>
      <c r="M149" s="1889"/>
      <c r="N149" s="1889"/>
      <c r="O149" s="1889"/>
      <c r="P149" s="1889"/>
      <c r="Q149" s="1889"/>
      <c r="R149" s="1889"/>
      <c r="S149" s="1889"/>
      <c r="T149" s="1889"/>
      <c r="U149" s="1889"/>
      <c r="V149" s="1891"/>
      <c r="W149" s="1891"/>
      <c r="X149" s="1891"/>
      <c r="Y149" s="1891"/>
      <c r="Z149" s="1891"/>
      <c r="AA149" s="1891"/>
      <c r="AB149" s="1891"/>
      <c r="AC149" s="1891"/>
      <c r="AD149" s="1891"/>
      <c r="AE149" s="1891"/>
      <c r="AF149" s="1891"/>
      <c r="AG149" s="1891"/>
      <c r="AH149" s="1891"/>
      <c r="AI149" s="1891"/>
      <c r="AJ149" s="1891"/>
      <c r="AK149" s="1891"/>
      <c r="AL149" s="1891"/>
      <c r="AM149" s="1891"/>
      <c r="AN149" s="1891"/>
      <c r="AO149" s="1891"/>
      <c r="AP149" s="1891"/>
      <c r="AQ149" s="1891"/>
      <c r="AR149" s="1891"/>
      <c r="AS149" s="1891"/>
      <c r="AT149" s="1891"/>
      <c r="AU149" s="1891"/>
      <c r="AV149" s="1883"/>
      <c r="AW149" s="1883"/>
      <c r="AX149" s="1883"/>
      <c r="AY149" s="1883"/>
      <c r="AZ149" s="1883"/>
      <c r="BA149" s="1883"/>
      <c r="BB149" s="1884"/>
      <c r="BC149" s="1893"/>
      <c r="BD149" s="1894"/>
      <c r="BF149" s="1835" t="s">
        <v>336</v>
      </c>
      <c r="BG149" s="1836"/>
      <c r="BH149" s="1836"/>
      <c r="BI149" s="1836"/>
      <c r="BJ149" s="1836"/>
      <c r="BK149" s="1836"/>
      <c r="BL149" s="1836"/>
      <c r="BM149" s="1836"/>
      <c r="BN149" s="1836"/>
      <c r="BO149" s="1836"/>
      <c r="BP149" s="1836"/>
      <c r="BQ149" s="1836"/>
      <c r="BR149" s="1836"/>
      <c r="BS149" s="1836"/>
      <c r="BT149" s="1837"/>
      <c r="BU149" s="1844">
        <f>その他!$Y$15</f>
        <v>0</v>
      </c>
      <c r="BV149" s="1805"/>
      <c r="BW149" s="1805"/>
      <c r="BX149" s="1805"/>
      <c r="BY149" s="1805"/>
      <c r="BZ149" s="1805"/>
      <c r="CA149" s="1805"/>
      <c r="CB149" s="1805"/>
      <c r="CC149" s="1805"/>
      <c r="CD149" s="1805"/>
      <c r="CE149" s="1805"/>
      <c r="CF149" s="1847"/>
    </row>
    <row r="150" spans="2:84" ht="5.25" customHeight="1">
      <c r="B150" s="330"/>
      <c r="C150" s="330"/>
      <c r="D150" s="330"/>
      <c r="E150" s="1878"/>
      <c r="F150" s="1879"/>
      <c r="G150" s="1889"/>
      <c r="H150" s="1889"/>
      <c r="I150" s="1889"/>
      <c r="J150" s="1889"/>
      <c r="K150" s="1889"/>
      <c r="L150" s="1889"/>
      <c r="M150" s="1889"/>
      <c r="N150" s="1889"/>
      <c r="O150" s="1889"/>
      <c r="P150" s="1889"/>
      <c r="Q150" s="1889"/>
      <c r="R150" s="1889"/>
      <c r="S150" s="1889"/>
      <c r="T150" s="1889"/>
      <c r="U150" s="1889"/>
      <c r="V150" s="1891"/>
      <c r="W150" s="1891"/>
      <c r="X150" s="1891"/>
      <c r="Y150" s="1891"/>
      <c r="Z150" s="1891"/>
      <c r="AA150" s="1891"/>
      <c r="AB150" s="1891"/>
      <c r="AC150" s="1891"/>
      <c r="AD150" s="1891"/>
      <c r="AE150" s="1891"/>
      <c r="AF150" s="1891"/>
      <c r="AG150" s="1891"/>
      <c r="AH150" s="1891"/>
      <c r="AI150" s="1891"/>
      <c r="AJ150" s="1891"/>
      <c r="AK150" s="1891"/>
      <c r="AL150" s="1891"/>
      <c r="AM150" s="1891"/>
      <c r="AN150" s="1891"/>
      <c r="AO150" s="1891"/>
      <c r="AP150" s="1891"/>
      <c r="AQ150" s="1891"/>
      <c r="AR150" s="1891"/>
      <c r="AS150" s="1891"/>
      <c r="AT150" s="1891"/>
      <c r="AU150" s="1891"/>
      <c r="AV150" s="1883"/>
      <c r="AW150" s="1883"/>
      <c r="AX150" s="1883"/>
      <c r="AY150" s="1883"/>
      <c r="AZ150" s="1883"/>
      <c r="BA150" s="1883"/>
      <c r="BB150" s="1884"/>
      <c r="BC150" s="1893"/>
      <c r="BD150" s="1894"/>
      <c r="BF150" s="1838"/>
      <c r="BG150" s="1839"/>
      <c r="BH150" s="1839"/>
      <c r="BI150" s="1839"/>
      <c r="BJ150" s="1839"/>
      <c r="BK150" s="1839"/>
      <c r="BL150" s="1839"/>
      <c r="BM150" s="1839"/>
      <c r="BN150" s="1839"/>
      <c r="BO150" s="1839"/>
      <c r="BP150" s="1839"/>
      <c r="BQ150" s="1839"/>
      <c r="BR150" s="1839"/>
      <c r="BS150" s="1839"/>
      <c r="BT150" s="1840"/>
      <c r="BU150" s="1845"/>
      <c r="BV150" s="1806"/>
      <c r="BW150" s="1806"/>
      <c r="BX150" s="1806"/>
      <c r="BY150" s="1806"/>
      <c r="BZ150" s="1806"/>
      <c r="CA150" s="1806"/>
      <c r="CB150" s="1806"/>
      <c r="CC150" s="1806"/>
      <c r="CD150" s="1806"/>
      <c r="CE150" s="1806"/>
      <c r="CF150" s="1848"/>
    </row>
    <row r="151" spans="2:84" ht="5.25" customHeight="1">
      <c r="B151" s="330"/>
      <c r="C151" s="330"/>
      <c r="D151" s="330"/>
      <c r="E151" s="1878">
        <v>2</v>
      </c>
      <c r="F151" s="1879"/>
      <c r="G151" s="1889" t="str">
        <f>その他!$I$5&amp;""</f>
        <v/>
      </c>
      <c r="H151" s="1889"/>
      <c r="I151" s="1889"/>
      <c r="J151" s="1889"/>
      <c r="K151" s="1889"/>
      <c r="L151" s="1889"/>
      <c r="M151" s="1889"/>
      <c r="N151" s="1889"/>
      <c r="O151" s="1889"/>
      <c r="P151" s="1889"/>
      <c r="Q151" s="1889"/>
      <c r="R151" s="1889"/>
      <c r="S151" s="1889"/>
      <c r="T151" s="1889"/>
      <c r="U151" s="1889"/>
      <c r="V151" s="1891" t="str">
        <f>その他!$Q$5&amp;""</f>
        <v/>
      </c>
      <c r="W151" s="1891"/>
      <c r="X151" s="1891"/>
      <c r="Y151" s="1891"/>
      <c r="Z151" s="1891"/>
      <c r="AA151" s="1891"/>
      <c r="AB151" s="1891"/>
      <c r="AC151" s="1891"/>
      <c r="AD151" s="1891"/>
      <c r="AE151" s="1891"/>
      <c r="AF151" s="1891"/>
      <c r="AG151" s="1891"/>
      <c r="AH151" s="1891"/>
      <c r="AI151" s="1891"/>
      <c r="AJ151" s="1891"/>
      <c r="AK151" s="1891"/>
      <c r="AL151" s="1891"/>
      <c r="AM151" s="1891"/>
      <c r="AN151" s="1891"/>
      <c r="AO151" s="1891"/>
      <c r="AP151" s="1891"/>
      <c r="AQ151" s="1891"/>
      <c r="AR151" s="1891"/>
      <c r="AS151" s="1891"/>
      <c r="AT151" s="1891"/>
      <c r="AU151" s="1891"/>
      <c r="AV151" s="1882">
        <f>その他!$Y$5</f>
        <v>0</v>
      </c>
      <c r="AW151" s="1883"/>
      <c r="AX151" s="1883"/>
      <c r="AY151" s="1883"/>
      <c r="AZ151" s="1883"/>
      <c r="BA151" s="1883"/>
      <c r="BB151" s="1884"/>
      <c r="BC151" s="1822"/>
      <c r="BD151" s="1823"/>
      <c r="BF151" s="1841"/>
      <c r="BG151" s="1842"/>
      <c r="BH151" s="1842"/>
      <c r="BI151" s="1842"/>
      <c r="BJ151" s="1842"/>
      <c r="BK151" s="1842"/>
      <c r="BL151" s="1842"/>
      <c r="BM151" s="1842"/>
      <c r="BN151" s="1842"/>
      <c r="BO151" s="1842"/>
      <c r="BP151" s="1842"/>
      <c r="BQ151" s="1842"/>
      <c r="BR151" s="1842"/>
      <c r="BS151" s="1842"/>
      <c r="BT151" s="1843"/>
      <c r="BU151" s="1846"/>
      <c r="BV151" s="1807"/>
      <c r="BW151" s="1807"/>
      <c r="BX151" s="1807"/>
      <c r="BY151" s="1807"/>
      <c r="BZ151" s="1807"/>
      <c r="CA151" s="1807"/>
      <c r="CB151" s="1807"/>
      <c r="CC151" s="1807"/>
      <c r="CD151" s="1807"/>
      <c r="CE151" s="1807"/>
      <c r="CF151" s="1849"/>
    </row>
    <row r="152" spans="2:84" ht="5.25" customHeight="1">
      <c r="B152" s="330"/>
      <c r="C152" s="330"/>
      <c r="D152" s="330"/>
      <c r="E152" s="1878"/>
      <c r="F152" s="1879"/>
      <c r="G152" s="1889"/>
      <c r="H152" s="1889"/>
      <c r="I152" s="1889"/>
      <c r="J152" s="1889"/>
      <c r="K152" s="1889"/>
      <c r="L152" s="1889"/>
      <c r="M152" s="1889"/>
      <c r="N152" s="1889"/>
      <c r="O152" s="1889"/>
      <c r="P152" s="1889"/>
      <c r="Q152" s="1889"/>
      <c r="R152" s="1889"/>
      <c r="S152" s="1889"/>
      <c r="T152" s="1889"/>
      <c r="U152" s="1889"/>
      <c r="V152" s="1891"/>
      <c r="W152" s="1891"/>
      <c r="X152" s="1891"/>
      <c r="Y152" s="1891"/>
      <c r="Z152" s="1891"/>
      <c r="AA152" s="1891"/>
      <c r="AB152" s="1891"/>
      <c r="AC152" s="1891"/>
      <c r="AD152" s="1891"/>
      <c r="AE152" s="1891"/>
      <c r="AF152" s="1891"/>
      <c r="AG152" s="1891"/>
      <c r="AH152" s="1891"/>
      <c r="AI152" s="1891"/>
      <c r="AJ152" s="1891"/>
      <c r="AK152" s="1891"/>
      <c r="AL152" s="1891"/>
      <c r="AM152" s="1891"/>
      <c r="AN152" s="1891"/>
      <c r="AO152" s="1891"/>
      <c r="AP152" s="1891"/>
      <c r="AQ152" s="1891"/>
      <c r="AR152" s="1891"/>
      <c r="AS152" s="1891"/>
      <c r="AT152" s="1891"/>
      <c r="AU152" s="1891"/>
      <c r="AV152" s="1883"/>
      <c r="AW152" s="1883"/>
      <c r="AX152" s="1883"/>
      <c r="AY152" s="1883"/>
      <c r="AZ152" s="1883"/>
      <c r="BA152" s="1883"/>
      <c r="BB152" s="1884"/>
      <c r="BC152" s="1822"/>
      <c r="BD152" s="1823"/>
      <c r="BF152" s="1824" t="s">
        <v>116</v>
      </c>
      <c r="BG152" s="1825"/>
      <c r="BH152" s="1825"/>
      <c r="BI152" s="1825"/>
      <c r="BJ152" s="1825"/>
      <c r="BK152" s="1825"/>
      <c r="BL152" s="1825"/>
      <c r="BM152" s="1826"/>
      <c r="BN152" s="1850" t="s">
        <v>112</v>
      </c>
      <c r="BO152" s="1851"/>
      <c r="BP152" s="1851"/>
      <c r="BQ152" s="1851"/>
      <c r="BR152" s="1851"/>
      <c r="BS152" s="1851"/>
      <c r="BT152" s="1852"/>
      <c r="BU152" s="1844">
        <f>その他!$Y$16</f>
        <v>0</v>
      </c>
      <c r="BV152" s="1805"/>
      <c r="BW152" s="1805"/>
      <c r="BX152" s="1805"/>
      <c r="BY152" s="1805"/>
      <c r="BZ152" s="1805"/>
      <c r="CA152" s="1805"/>
      <c r="CB152" s="1805"/>
      <c r="CC152" s="1805"/>
      <c r="CD152" s="1805"/>
      <c r="CE152" s="1805"/>
      <c r="CF152" s="1847"/>
    </row>
    <row r="153" spans="2:84" ht="5.25" customHeight="1">
      <c r="B153" s="330"/>
      <c r="C153" s="330"/>
      <c r="D153" s="330"/>
      <c r="E153" s="1878"/>
      <c r="F153" s="1879"/>
      <c r="G153" s="1889"/>
      <c r="H153" s="1889"/>
      <c r="I153" s="1889"/>
      <c r="J153" s="1889"/>
      <c r="K153" s="1889"/>
      <c r="L153" s="1889"/>
      <c r="M153" s="1889"/>
      <c r="N153" s="1889"/>
      <c r="O153" s="1889"/>
      <c r="P153" s="1889"/>
      <c r="Q153" s="1889"/>
      <c r="R153" s="1889"/>
      <c r="S153" s="1889"/>
      <c r="T153" s="1889"/>
      <c r="U153" s="1889"/>
      <c r="V153" s="1891"/>
      <c r="W153" s="1891"/>
      <c r="X153" s="1891"/>
      <c r="Y153" s="1891"/>
      <c r="Z153" s="1891"/>
      <c r="AA153" s="1891"/>
      <c r="AB153" s="1891"/>
      <c r="AC153" s="1891"/>
      <c r="AD153" s="1891"/>
      <c r="AE153" s="1891"/>
      <c r="AF153" s="1891"/>
      <c r="AG153" s="1891"/>
      <c r="AH153" s="1891"/>
      <c r="AI153" s="1891"/>
      <c r="AJ153" s="1891"/>
      <c r="AK153" s="1891"/>
      <c r="AL153" s="1891"/>
      <c r="AM153" s="1891"/>
      <c r="AN153" s="1891"/>
      <c r="AO153" s="1891"/>
      <c r="AP153" s="1891"/>
      <c r="AQ153" s="1891"/>
      <c r="AR153" s="1891"/>
      <c r="AS153" s="1891"/>
      <c r="AT153" s="1891"/>
      <c r="AU153" s="1891"/>
      <c r="AV153" s="1883"/>
      <c r="AW153" s="1883"/>
      <c r="AX153" s="1883"/>
      <c r="AY153" s="1883"/>
      <c r="AZ153" s="1883"/>
      <c r="BA153" s="1883"/>
      <c r="BB153" s="1884"/>
      <c r="BC153" s="1822"/>
      <c r="BD153" s="1823"/>
      <c r="BF153" s="1827"/>
      <c r="BG153" s="1828"/>
      <c r="BH153" s="1828"/>
      <c r="BI153" s="1828"/>
      <c r="BJ153" s="1828"/>
      <c r="BK153" s="1828"/>
      <c r="BL153" s="1828"/>
      <c r="BM153" s="1829"/>
      <c r="BN153" s="1853"/>
      <c r="BO153" s="1854"/>
      <c r="BP153" s="1854"/>
      <c r="BQ153" s="1854"/>
      <c r="BR153" s="1854"/>
      <c r="BS153" s="1854"/>
      <c r="BT153" s="1855"/>
      <c r="BU153" s="1845"/>
      <c r="BV153" s="1806"/>
      <c r="BW153" s="1806"/>
      <c r="BX153" s="1806"/>
      <c r="BY153" s="1806"/>
      <c r="BZ153" s="1806"/>
      <c r="CA153" s="1806"/>
      <c r="CB153" s="1806"/>
      <c r="CC153" s="1806"/>
      <c r="CD153" s="1806"/>
      <c r="CE153" s="1806"/>
      <c r="CF153" s="1848"/>
    </row>
    <row r="154" spans="2:84" ht="5.25" customHeight="1">
      <c r="B154" s="330"/>
      <c r="C154" s="330"/>
      <c r="D154" s="330"/>
      <c r="E154" s="1878">
        <v>3</v>
      </c>
      <c r="F154" s="1879"/>
      <c r="G154" s="1889" t="str">
        <f>その他!$I$6&amp;""</f>
        <v/>
      </c>
      <c r="H154" s="1889"/>
      <c r="I154" s="1889"/>
      <c r="J154" s="1889"/>
      <c r="K154" s="1889"/>
      <c r="L154" s="1889"/>
      <c r="M154" s="1889"/>
      <c r="N154" s="1889"/>
      <c r="O154" s="1889"/>
      <c r="P154" s="1889"/>
      <c r="Q154" s="1889"/>
      <c r="R154" s="1889"/>
      <c r="S154" s="1889"/>
      <c r="T154" s="1889"/>
      <c r="U154" s="1889"/>
      <c r="V154" s="1891" t="str">
        <f>その他!$Q$6&amp;""</f>
        <v/>
      </c>
      <c r="W154" s="1891"/>
      <c r="X154" s="1891"/>
      <c r="Y154" s="1891"/>
      <c r="Z154" s="1891"/>
      <c r="AA154" s="1891"/>
      <c r="AB154" s="1891"/>
      <c r="AC154" s="1891"/>
      <c r="AD154" s="1891"/>
      <c r="AE154" s="1891"/>
      <c r="AF154" s="1891"/>
      <c r="AG154" s="1891"/>
      <c r="AH154" s="1891"/>
      <c r="AI154" s="1891"/>
      <c r="AJ154" s="1891"/>
      <c r="AK154" s="1891"/>
      <c r="AL154" s="1891"/>
      <c r="AM154" s="1891"/>
      <c r="AN154" s="1891"/>
      <c r="AO154" s="1891"/>
      <c r="AP154" s="1891"/>
      <c r="AQ154" s="1891"/>
      <c r="AR154" s="1891"/>
      <c r="AS154" s="1891"/>
      <c r="AT154" s="1891"/>
      <c r="AU154" s="1891"/>
      <c r="AV154" s="1882">
        <f>その他!$Y$6</f>
        <v>0</v>
      </c>
      <c r="AW154" s="1883"/>
      <c r="AX154" s="1883"/>
      <c r="AY154" s="1883"/>
      <c r="AZ154" s="1883"/>
      <c r="BA154" s="1883"/>
      <c r="BB154" s="1884"/>
      <c r="BC154" s="1822"/>
      <c r="BD154" s="1823"/>
      <c r="BF154" s="1827"/>
      <c r="BG154" s="1828"/>
      <c r="BH154" s="1828"/>
      <c r="BI154" s="1828"/>
      <c r="BJ154" s="1828"/>
      <c r="BK154" s="1828"/>
      <c r="BL154" s="1828"/>
      <c r="BM154" s="1829"/>
      <c r="BN154" s="1853"/>
      <c r="BO154" s="1854"/>
      <c r="BP154" s="1854"/>
      <c r="BQ154" s="1854"/>
      <c r="BR154" s="1854"/>
      <c r="BS154" s="1854"/>
      <c r="BT154" s="1855"/>
      <c r="BU154" s="1846"/>
      <c r="BV154" s="1807"/>
      <c r="BW154" s="1807"/>
      <c r="BX154" s="1807"/>
      <c r="BY154" s="1807"/>
      <c r="BZ154" s="1807"/>
      <c r="CA154" s="1807"/>
      <c r="CB154" s="1807"/>
      <c r="CC154" s="1807"/>
      <c r="CD154" s="1807"/>
      <c r="CE154" s="1807"/>
      <c r="CF154" s="1848"/>
    </row>
    <row r="155" spans="2:84" ht="5.25" customHeight="1">
      <c r="B155" s="330"/>
      <c r="C155" s="330"/>
      <c r="D155" s="330"/>
      <c r="E155" s="1878"/>
      <c r="F155" s="1879"/>
      <c r="G155" s="1889"/>
      <c r="H155" s="1889"/>
      <c r="I155" s="1889"/>
      <c r="J155" s="1889"/>
      <c r="K155" s="1889"/>
      <c r="L155" s="1889"/>
      <c r="M155" s="1889"/>
      <c r="N155" s="1889"/>
      <c r="O155" s="1889"/>
      <c r="P155" s="1889"/>
      <c r="Q155" s="1889"/>
      <c r="R155" s="1889"/>
      <c r="S155" s="1889"/>
      <c r="T155" s="1889"/>
      <c r="U155" s="1889"/>
      <c r="V155" s="1891"/>
      <c r="W155" s="1891"/>
      <c r="X155" s="1891"/>
      <c r="Y155" s="1891"/>
      <c r="Z155" s="1891"/>
      <c r="AA155" s="1891"/>
      <c r="AB155" s="1891"/>
      <c r="AC155" s="1891"/>
      <c r="AD155" s="1891"/>
      <c r="AE155" s="1891"/>
      <c r="AF155" s="1891"/>
      <c r="AG155" s="1891"/>
      <c r="AH155" s="1891"/>
      <c r="AI155" s="1891"/>
      <c r="AJ155" s="1891"/>
      <c r="AK155" s="1891"/>
      <c r="AL155" s="1891"/>
      <c r="AM155" s="1891"/>
      <c r="AN155" s="1891"/>
      <c r="AO155" s="1891"/>
      <c r="AP155" s="1891"/>
      <c r="AQ155" s="1891"/>
      <c r="AR155" s="1891"/>
      <c r="AS155" s="1891"/>
      <c r="AT155" s="1891"/>
      <c r="AU155" s="1891"/>
      <c r="AV155" s="1883"/>
      <c r="AW155" s="1883"/>
      <c r="AX155" s="1883"/>
      <c r="AY155" s="1883"/>
      <c r="AZ155" s="1883"/>
      <c r="BA155" s="1883"/>
      <c r="BB155" s="1884"/>
      <c r="BC155" s="1822"/>
      <c r="BD155" s="1823"/>
      <c r="BF155" s="1827"/>
      <c r="BG155" s="1828"/>
      <c r="BH155" s="1828"/>
      <c r="BI155" s="1828"/>
      <c r="BJ155" s="1828"/>
      <c r="BK155" s="1828"/>
      <c r="BL155" s="1828"/>
      <c r="BM155" s="1829"/>
      <c r="BN155" s="1850" t="s">
        <v>113</v>
      </c>
      <c r="BO155" s="1851"/>
      <c r="BP155" s="1851"/>
      <c r="BQ155" s="1851"/>
      <c r="BR155" s="1851"/>
      <c r="BS155" s="1851"/>
      <c r="BT155" s="1852"/>
      <c r="BU155" s="1844">
        <f>その他!$Y$17</f>
        <v>0</v>
      </c>
      <c r="BV155" s="1805"/>
      <c r="BW155" s="1805"/>
      <c r="BX155" s="1805"/>
      <c r="BY155" s="1805"/>
      <c r="BZ155" s="1805"/>
      <c r="CA155" s="1805"/>
      <c r="CB155" s="1805"/>
      <c r="CC155" s="1805"/>
      <c r="CD155" s="1805"/>
      <c r="CE155" s="1805"/>
      <c r="CF155" s="1847"/>
    </row>
    <row r="156" spans="2:84" ht="5.25" customHeight="1">
      <c r="B156" s="330"/>
      <c r="C156" s="330"/>
      <c r="D156" s="330"/>
      <c r="E156" s="1878"/>
      <c r="F156" s="1879"/>
      <c r="G156" s="1889"/>
      <c r="H156" s="1889"/>
      <c r="I156" s="1889"/>
      <c r="J156" s="1889"/>
      <c r="K156" s="1889"/>
      <c r="L156" s="1889"/>
      <c r="M156" s="1889"/>
      <c r="N156" s="1889"/>
      <c r="O156" s="1889"/>
      <c r="P156" s="1889"/>
      <c r="Q156" s="1889"/>
      <c r="R156" s="1889"/>
      <c r="S156" s="1889"/>
      <c r="T156" s="1889"/>
      <c r="U156" s="1889"/>
      <c r="V156" s="1891"/>
      <c r="W156" s="1891"/>
      <c r="X156" s="1891"/>
      <c r="Y156" s="1891"/>
      <c r="Z156" s="1891"/>
      <c r="AA156" s="1891"/>
      <c r="AB156" s="1891"/>
      <c r="AC156" s="1891"/>
      <c r="AD156" s="1891"/>
      <c r="AE156" s="1891"/>
      <c r="AF156" s="1891"/>
      <c r="AG156" s="1891"/>
      <c r="AH156" s="1891"/>
      <c r="AI156" s="1891"/>
      <c r="AJ156" s="1891"/>
      <c r="AK156" s="1891"/>
      <c r="AL156" s="1891"/>
      <c r="AM156" s="1891"/>
      <c r="AN156" s="1891"/>
      <c r="AO156" s="1891"/>
      <c r="AP156" s="1891"/>
      <c r="AQ156" s="1891"/>
      <c r="AR156" s="1891"/>
      <c r="AS156" s="1891"/>
      <c r="AT156" s="1891"/>
      <c r="AU156" s="1891"/>
      <c r="AV156" s="1883"/>
      <c r="AW156" s="1883"/>
      <c r="AX156" s="1883"/>
      <c r="AY156" s="1883"/>
      <c r="AZ156" s="1883"/>
      <c r="BA156" s="1883"/>
      <c r="BB156" s="1884"/>
      <c r="BC156" s="1822"/>
      <c r="BD156" s="1823"/>
      <c r="BF156" s="1827"/>
      <c r="BG156" s="1828"/>
      <c r="BH156" s="1828"/>
      <c r="BI156" s="1828"/>
      <c r="BJ156" s="1828"/>
      <c r="BK156" s="1828"/>
      <c r="BL156" s="1828"/>
      <c r="BM156" s="1829"/>
      <c r="BN156" s="1853"/>
      <c r="BO156" s="1854"/>
      <c r="BP156" s="1854"/>
      <c r="BQ156" s="1854"/>
      <c r="BR156" s="1854"/>
      <c r="BS156" s="1854"/>
      <c r="BT156" s="1855"/>
      <c r="BU156" s="1845"/>
      <c r="BV156" s="1806"/>
      <c r="BW156" s="1806"/>
      <c r="BX156" s="1806"/>
      <c r="BY156" s="1806"/>
      <c r="BZ156" s="1806"/>
      <c r="CA156" s="1806"/>
      <c r="CB156" s="1806"/>
      <c r="CC156" s="1806"/>
      <c r="CD156" s="1806"/>
      <c r="CE156" s="1806"/>
      <c r="CF156" s="1848"/>
    </row>
    <row r="157" spans="2:84" ht="5.25" customHeight="1" thickBot="1">
      <c r="B157" s="330"/>
      <c r="C157" s="330"/>
      <c r="D157" s="330"/>
      <c r="E157" s="1878">
        <v>4</v>
      </c>
      <c r="F157" s="1879"/>
      <c r="G157" s="1889" t="str">
        <f>その他!$I$7&amp;""</f>
        <v/>
      </c>
      <c r="H157" s="1889"/>
      <c r="I157" s="1889"/>
      <c r="J157" s="1889"/>
      <c r="K157" s="1889"/>
      <c r="L157" s="1889"/>
      <c r="M157" s="1889"/>
      <c r="N157" s="1889"/>
      <c r="O157" s="1889"/>
      <c r="P157" s="1889"/>
      <c r="Q157" s="1889"/>
      <c r="R157" s="1889"/>
      <c r="S157" s="1889"/>
      <c r="T157" s="1889"/>
      <c r="U157" s="1889"/>
      <c r="V157" s="1891" t="str">
        <f>その他!$Q$7&amp;""</f>
        <v/>
      </c>
      <c r="W157" s="1891"/>
      <c r="X157" s="1891"/>
      <c r="Y157" s="1891"/>
      <c r="Z157" s="1891"/>
      <c r="AA157" s="1891"/>
      <c r="AB157" s="1891"/>
      <c r="AC157" s="1891"/>
      <c r="AD157" s="1891"/>
      <c r="AE157" s="1891"/>
      <c r="AF157" s="1891"/>
      <c r="AG157" s="1891"/>
      <c r="AH157" s="1891"/>
      <c r="AI157" s="1891"/>
      <c r="AJ157" s="1891"/>
      <c r="AK157" s="1891"/>
      <c r="AL157" s="1891"/>
      <c r="AM157" s="1891"/>
      <c r="AN157" s="1891"/>
      <c r="AO157" s="1891"/>
      <c r="AP157" s="1891"/>
      <c r="AQ157" s="1891"/>
      <c r="AR157" s="1891"/>
      <c r="AS157" s="1891"/>
      <c r="AT157" s="1891"/>
      <c r="AU157" s="1891"/>
      <c r="AV157" s="1882">
        <f>その他!$Y$7</f>
        <v>0</v>
      </c>
      <c r="AW157" s="1883"/>
      <c r="AX157" s="1883"/>
      <c r="AY157" s="1883"/>
      <c r="AZ157" s="1883"/>
      <c r="BA157" s="1883"/>
      <c r="BB157" s="1884"/>
      <c r="BC157" s="1822"/>
      <c r="BD157" s="1823"/>
      <c r="BF157" s="1830"/>
      <c r="BG157" s="1831"/>
      <c r="BH157" s="1831"/>
      <c r="BI157" s="1831"/>
      <c r="BJ157" s="1831"/>
      <c r="BK157" s="1831"/>
      <c r="BL157" s="1831"/>
      <c r="BM157" s="1832"/>
      <c r="BN157" s="1856"/>
      <c r="BO157" s="1857"/>
      <c r="BP157" s="1857"/>
      <c r="BQ157" s="1857"/>
      <c r="BR157" s="1857"/>
      <c r="BS157" s="1857"/>
      <c r="BT157" s="1858"/>
      <c r="BU157" s="1859"/>
      <c r="BV157" s="1860"/>
      <c r="BW157" s="1860"/>
      <c r="BX157" s="1860"/>
      <c r="BY157" s="1860"/>
      <c r="BZ157" s="1860"/>
      <c r="CA157" s="1860"/>
      <c r="CB157" s="1860"/>
      <c r="CC157" s="1860"/>
      <c r="CD157" s="1860"/>
      <c r="CE157" s="1860"/>
      <c r="CF157" s="1861"/>
    </row>
    <row r="158" spans="2:84" ht="5.25" customHeight="1">
      <c r="B158" s="330"/>
      <c r="C158" s="330"/>
      <c r="D158" s="330"/>
      <c r="E158" s="1878"/>
      <c r="F158" s="1879"/>
      <c r="G158" s="1889"/>
      <c r="H158" s="1889"/>
      <c r="I158" s="1889"/>
      <c r="J158" s="1889"/>
      <c r="K158" s="1889"/>
      <c r="L158" s="1889"/>
      <c r="M158" s="1889"/>
      <c r="N158" s="1889"/>
      <c r="O158" s="1889"/>
      <c r="P158" s="1889"/>
      <c r="Q158" s="1889"/>
      <c r="R158" s="1889"/>
      <c r="S158" s="1889"/>
      <c r="T158" s="1889"/>
      <c r="U158" s="1889"/>
      <c r="V158" s="1891"/>
      <c r="W158" s="1891"/>
      <c r="X158" s="1891"/>
      <c r="Y158" s="1891"/>
      <c r="Z158" s="1891"/>
      <c r="AA158" s="1891"/>
      <c r="AB158" s="1891"/>
      <c r="AC158" s="1891"/>
      <c r="AD158" s="1891"/>
      <c r="AE158" s="1891"/>
      <c r="AF158" s="1891"/>
      <c r="AG158" s="1891"/>
      <c r="AH158" s="1891"/>
      <c r="AI158" s="1891"/>
      <c r="AJ158" s="1891"/>
      <c r="AK158" s="1891"/>
      <c r="AL158" s="1891"/>
      <c r="AM158" s="1891"/>
      <c r="AN158" s="1891"/>
      <c r="AO158" s="1891"/>
      <c r="AP158" s="1891"/>
      <c r="AQ158" s="1891"/>
      <c r="AR158" s="1891"/>
      <c r="AS158" s="1891"/>
      <c r="AT158" s="1891"/>
      <c r="AU158" s="1891"/>
      <c r="AV158" s="1883"/>
      <c r="AW158" s="1883"/>
      <c r="AX158" s="1883"/>
      <c r="AY158" s="1883"/>
      <c r="AZ158" s="1883"/>
      <c r="BA158" s="1883"/>
      <c r="BB158" s="1884"/>
      <c r="BC158" s="1822"/>
      <c r="BD158" s="1823"/>
      <c r="BG158" s="358"/>
      <c r="BH158" s="358"/>
      <c r="BI158" s="358"/>
      <c r="BJ158" s="358"/>
      <c r="BK158" s="358"/>
      <c r="BL158" s="358"/>
      <c r="BM158" s="358"/>
      <c r="BN158" s="358"/>
      <c r="BO158" s="358"/>
      <c r="BP158" s="358"/>
      <c r="BQ158" s="358"/>
      <c r="BR158" s="358"/>
      <c r="BS158" s="358"/>
      <c r="BT158" s="358"/>
      <c r="BU158" s="358"/>
      <c r="BV158" s="358"/>
      <c r="BW158" s="358"/>
      <c r="BX158" s="358"/>
      <c r="BY158" s="358"/>
      <c r="BZ158" s="358"/>
      <c r="CA158" s="358"/>
      <c r="CB158" s="358"/>
      <c r="CC158" s="358"/>
      <c r="CD158" s="358"/>
      <c r="CE158" s="358"/>
      <c r="CF158" s="358"/>
    </row>
    <row r="159" spans="2:84" ht="5.25" customHeight="1">
      <c r="B159" s="330"/>
      <c r="C159" s="330"/>
      <c r="D159" s="330"/>
      <c r="E159" s="1878"/>
      <c r="F159" s="1879"/>
      <c r="G159" s="1889"/>
      <c r="H159" s="1889"/>
      <c r="I159" s="1889"/>
      <c r="J159" s="1889"/>
      <c r="K159" s="1889"/>
      <c r="L159" s="1889"/>
      <c r="M159" s="1889"/>
      <c r="N159" s="1889"/>
      <c r="O159" s="1889"/>
      <c r="P159" s="1889"/>
      <c r="Q159" s="1889"/>
      <c r="R159" s="1889"/>
      <c r="S159" s="1889"/>
      <c r="T159" s="1889"/>
      <c r="U159" s="1889"/>
      <c r="V159" s="1891"/>
      <c r="W159" s="1891"/>
      <c r="X159" s="1891"/>
      <c r="Y159" s="1891"/>
      <c r="Z159" s="1891"/>
      <c r="AA159" s="1891"/>
      <c r="AB159" s="1891"/>
      <c r="AC159" s="1891"/>
      <c r="AD159" s="1891"/>
      <c r="AE159" s="1891"/>
      <c r="AF159" s="1891"/>
      <c r="AG159" s="1891"/>
      <c r="AH159" s="1891"/>
      <c r="AI159" s="1891"/>
      <c r="AJ159" s="1891"/>
      <c r="AK159" s="1891"/>
      <c r="AL159" s="1891"/>
      <c r="AM159" s="1891"/>
      <c r="AN159" s="1891"/>
      <c r="AO159" s="1891"/>
      <c r="AP159" s="1891"/>
      <c r="AQ159" s="1891"/>
      <c r="AR159" s="1891"/>
      <c r="AS159" s="1891"/>
      <c r="AT159" s="1891"/>
      <c r="AU159" s="1891"/>
      <c r="AV159" s="1883"/>
      <c r="AW159" s="1883"/>
      <c r="AX159" s="1883"/>
      <c r="AY159" s="1883"/>
      <c r="AZ159" s="1883"/>
      <c r="BA159" s="1883"/>
      <c r="BB159" s="1884"/>
      <c r="BC159" s="1822"/>
      <c r="BD159" s="1823"/>
      <c r="BF159" s="359"/>
      <c r="BG159" s="359"/>
      <c r="BH159" s="359"/>
      <c r="BI159" s="359"/>
      <c r="BJ159" s="359"/>
      <c r="BK159" s="359"/>
      <c r="BL159" s="359"/>
      <c r="BM159" s="359"/>
      <c r="BN159" s="359"/>
      <c r="BO159" s="359"/>
      <c r="BP159" s="359"/>
      <c r="BQ159" s="359"/>
      <c r="BR159" s="359"/>
      <c r="BS159" s="359"/>
      <c r="BT159" s="359"/>
      <c r="BU159" s="359"/>
      <c r="BV159" s="359"/>
      <c r="BW159" s="359"/>
      <c r="BX159" s="359"/>
      <c r="BY159" s="359"/>
      <c r="BZ159" s="359"/>
      <c r="CA159" s="359"/>
      <c r="CB159" s="359"/>
      <c r="CC159" s="359"/>
      <c r="CD159" s="359"/>
      <c r="CE159" s="359"/>
      <c r="CF159" s="359"/>
    </row>
    <row r="160" spans="2:84" ht="5.25" customHeight="1">
      <c r="B160" s="330"/>
      <c r="C160" s="330"/>
      <c r="D160" s="330"/>
      <c r="E160" s="1878">
        <v>5</v>
      </c>
      <c r="F160" s="1879"/>
      <c r="G160" s="1889" t="str">
        <f>その他!$I$8&amp;""</f>
        <v/>
      </c>
      <c r="H160" s="1889"/>
      <c r="I160" s="1889"/>
      <c r="J160" s="1889"/>
      <c r="K160" s="1889"/>
      <c r="L160" s="1889"/>
      <c r="M160" s="1889"/>
      <c r="N160" s="1889"/>
      <c r="O160" s="1889"/>
      <c r="P160" s="1889"/>
      <c r="Q160" s="1889"/>
      <c r="R160" s="1889"/>
      <c r="S160" s="1889"/>
      <c r="T160" s="1889"/>
      <c r="U160" s="1889"/>
      <c r="V160" s="1891" t="str">
        <f>その他!$Q$8&amp;""</f>
        <v/>
      </c>
      <c r="W160" s="1891"/>
      <c r="X160" s="1891"/>
      <c r="Y160" s="1891"/>
      <c r="Z160" s="1891"/>
      <c r="AA160" s="1891"/>
      <c r="AB160" s="1891"/>
      <c r="AC160" s="1891"/>
      <c r="AD160" s="1891"/>
      <c r="AE160" s="1891"/>
      <c r="AF160" s="1891"/>
      <c r="AG160" s="1891"/>
      <c r="AH160" s="1891"/>
      <c r="AI160" s="1891"/>
      <c r="AJ160" s="1891"/>
      <c r="AK160" s="1891"/>
      <c r="AL160" s="1891"/>
      <c r="AM160" s="1891"/>
      <c r="AN160" s="1891"/>
      <c r="AO160" s="1891"/>
      <c r="AP160" s="1891"/>
      <c r="AQ160" s="1891"/>
      <c r="AR160" s="1891"/>
      <c r="AS160" s="1891"/>
      <c r="AT160" s="1891"/>
      <c r="AU160" s="1891"/>
      <c r="AV160" s="1882">
        <f>その他!$Y$8</f>
        <v>0</v>
      </c>
      <c r="AW160" s="1883"/>
      <c r="AX160" s="1883"/>
      <c r="AY160" s="1883"/>
      <c r="AZ160" s="1883"/>
      <c r="BA160" s="1883"/>
      <c r="BB160" s="1884"/>
      <c r="BC160" s="1822"/>
      <c r="BD160" s="1823"/>
      <c r="BF160" s="359"/>
      <c r="BG160" s="359"/>
      <c r="BH160" s="359"/>
      <c r="BI160" s="359"/>
      <c r="BJ160" s="359"/>
      <c r="BK160" s="359"/>
      <c r="BL160" s="359"/>
      <c r="BM160" s="359"/>
      <c r="BN160" s="359"/>
      <c r="BO160" s="359"/>
      <c r="BP160" s="359"/>
      <c r="BQ160" s="359"/>
      <c r="BR160" s="359"/>
      <c r="BS160" s="359"/>
      <c r="BT160" s="359"/>
      <c r="BU160" s="359"/>
      <c r="BV160" s="359"/>
      <c r="BW160" s="359"/>
      <c r="BX160" s="359"/>
      <c r="BY160" s="359"/>
      <c r="BZ160" s="359"/>
      <c r="CA160" s="359"/>
      <c r="CB160" s="359"/>
      <c r="CC160" s="359"/>
      <c r="CD160" s="359"/>
      <c r="CE160" s="359"/>
      <c r="CF160" s="359"/>
    </row>
    <row r="161" spans="2:93" ht="5.25" customHeight="1">
      <c r="B161" s="330"/>
      <c r="C161" s="330"/>
      <c r="D161" s="330"/>
      <c r="E161" s="1878"/>
      <c r="F161" s="1879"/>
      <c r="G161" s="1889"/>
      <c r="H161" s="1889"/>
      <c r="I161" s="1889"/>
      <c r="J161" s="1889"/>
      <c r="K161" s="1889"/>
      <c r="L161" s="1889"/>
      <c r="M161" s="1889"/>
      <c r="N161" s="1889"/>
      <c r="O161" s="1889"/>
      <c r="P161" s="1889"/>
      <c r="Q161" s="1889"/>
      <c r="R161" s="1889"/>
      <c r="S161" s="1889"/>
      <c r="T161" s="1889"/>
      <c r="U161" s="1889"/>
      <c r="V161" s="1891"/>
      <c r="W161" s="1891"/>
      <c r="X161" s="1891"/>
      <c r="Y161" s="1891"/>
      <c r="Z161" s="1891"/>
      <c r="AA161" s="1891"/>
      <c r="AB161" s="1891"/>
      <c r="AC161" s="1891"/>
      <c r="AD161" s="1891"/>
      <c r="AE161" s="1891"/>
      <c r="AF161" s="1891"/>
      <c r="AG161" s="1891"/>
      <c r="AH161" s="1891"/>
      <c r="AI161" s="1891"/>
      <c r="AJ161" s="1891"/>
      <c r="AK161" s="1891"/>
      <c r="AL161" s="1891"/>
      <c r="AM161" s="1891"/>
      <c r="AN161" s="1891"/>
      <c r="AO161" s="1891"/>
      <c r="AP161" s="1891"/>
      <c r="AQ161" s="1891"/>
      <c r="AR161" s="1891"/>
      <c r="AS161" s="1891"/>
      <c r="AT161" s="1891"/>
      <c r="AU161" s="1891"/>
      <c r="AV161" s="1883"/>
      <c r="AW161" s="1883"/>
      <c r="AX161" s="1883"/>
      <c r="AY161" s="1883"/>
      <c r="AZ161" s="1883"/>
      <c r="BA161" s="1883"/>
      <c r="BB161" s="1884"/>
      <c r="BC161" s="1822"/>
      <c r="BD161" s="1823"/>
      <c r="BF161" s="359"/>
      <c r="BG161" s="359"/>
      <c r="BH161" s="359"/>
      <c r="BI161" s="359"/>
      <c r="BJ161" s="359"/>
      <c r="BK161" s="359"/>
      <c r="BL161" s="359"/>
      <c r="BM161" s="359"/>
      <c r="BN161" s="359"/>
      <c r="BO161" s="359"/>
      <c r="BP161" s="359"/>
      <c r="BQ161" s="359"/>
      <c r="BR161" s="359"/>
      <c r="BS161" s="359"/>
      <c r="BT161" s="359"/>
      <c r="BU161" s="359"/>
      <c r="BV161" s="359"/>
      <c r="BW161" s="359"/>
      <c r="BX161" s="359"/>
      <c r="BY161" s="359"/>
      <c r="BZ161" s="359"/>
      <c r="CA161" s="359"/>
      <c r="CB161" s="359"/>
      <c r="CC161" s="359"/>
      <c r="CD161" s="359"/>
      <c r="CE161" s="359"/>
      <c r="CF161" s="359"/>
    </row>
    <row r="162" spans="2:93" ht="5.25" customHeight="1">
      <c r="B162" s="330"/>
      <c r="C162" s="330"/>
      <c r="D162" s="330"/>
      <c r="E162" s="1878"/>
      <c r="F162" s="1879"/>
      <c r="G162" s="1889"/>
      <c r="H162" s="1889"/>
      <c r="I162" s="1889"/>
      <c r="J162" s="1889"/>
      <c r="K162" s="1889"/>
      <c r="L162" s="1889"/>
      <c r="M162" s="1889"/>
      <c r="N162" s="1889"/>
      <c r="O162" s="1889"/>
      <c r="P162" s="1889"/>
      <c r="Q162" s="1889"/>
      <c r="R162" s="1889"/>
      <c r="S162" s="1889"/>
      <c r="T162" s="1889"/>
      <c r="U162" s="1889"/>
      <c r="V162" s="1891"/>
      <c r="W162" s="1891"/>
      <c r="X162" s="1891"/>
      <c r="Y162" s="1891"/>
      <c r="Z162" s="1891"/>
      <c r="AA162" s="1891"/>
      <c r="AB162" s="1891"/>
      <c r="AC162" s="1891"/>
      <c r="AD162" s="1891"/>
      <c r="AE162" s="1891"/>
      <c r="AF162" s="1891"/>
      <c r="AG162" s="1891"/>
      <c r="AH162" s="1891"/>
      <c r="AI162" s="1891"/>
      <c r="AJ162" s="1891"/>
      <c r="AK162" s="1891"/>
      <c r="AL162" s="1891"/>
      <c r="AM162" s="1891"/>
      <c r="AN162" s="1891"/>
      <c r="AO162" s="1891"/>
      <c r="AP162" s="1891"/>
      <c r="AQ162" s="1891"/>
      <c r="AR162" s="1891"/>
      <c r="AS162" s="1891"/>
      <c r="AT162" s="1891"/>
      <c r="AU162" s="1891"/>
      <c r="AV162" s="1883"/>
      <c r="AW162" s="1883"/>
      <c r="AX162" s="1883"/>
      <c r="AY162" s="1883"/>
      <c r="AZ162" s="1883"/>
      <c r="BA162" s="1883"/>
      <c r="BB162" s="1884"/>
      <c r="BC162" s="1822"/>
      <c r="BD162" s="1823"/>
      <c r="BF162" s="359"/>
      <c r="BG162" s="359"/>
      <c r="BH162" s="359"/>
      <c r="BI162" s="359"/>
      <c r="BJ162" s="359"/>
      <c r="BK162" s="359"/>
      <c r="BL162" s="359"/>
      <c r="BM162" s="359"/>
      <c r="BN162" s="359"/>
      <c r="BO162" s="359"/>
      <c r="BP162" s="359"/>
      <c r="BQ162" s="359"/>
      <c r="BR162" s="359"/>
      <c r="BS162" s="359"/>
      <c r="BT162" s="359"/>
      <c r="BU162" s="359"/>
      <c r="BV162" s="359"/>
      <c r="BW162" s="359"/>
      <c r="BX162" s="359"/>
      <c r="BY162" s="359"/>
      <c r="BZ162" s="359"/>
      <c r="CA162" s="359"/>
      <c r="CB162" s="359"/>
      <c r="CC162" s="359"/>
      <c r="CD162" s="359"/>
      <c r="CE162" s="359"/>
      <c r="CF162" s="359"/>
    </row>
    <row r="163" spans="2:93" ht="5.25" customHeight="1">
      <c r="B163" s="330"/>
      <c r="C163" s="330"/>
      <c r="D163" s="330"/>
      <c r="E163" s="1878">
        <v>6</v>
      </c>
      <c r="F163" s="1879"/>
      <c r="G163" s="1889" t="str">
        <f>その他!$I$9&amp;""</f>
        <v/>
      </c>
      <c r="H163" s="1889"/>
      <c r="I163" s="1889"/>
      <c r="J163" s="1889"/>
      <c r="K163" s="1889"/>
      <c r="L163" s="1889"/>
      <c r="M163" s="1889"/>
      <c r="N163" s="1889"/>
      <c r="O163" s="1889"/>
      <c r="P163" s="1889"/>
      <c r="Q163" s="1889"/>
      <c r="R163" s="1889"/>
      <c r="S163" s="1889"/>
      <c r="T163" s="1889"/>
      <c r="U163" s="1889"/>
      <c r="V163" s="1891" t="str">
        <f>その他!$Q$9&amp;""</f>
        <v/>
      </c>
      <c r="W163" s="1891"/>
      <c r="X163" s="1891"/>
      <c r="Y163" s="1891"/>
      <c r="Z163" s="1891"/>
      <c r="AA163" s="1891"/>
      <c r="AB163" s="1891"/>
      <c r="AC163" s="1891"/>
      <c r="AD163" s="1891"/>
      <c r="AE163" s="1891"/>
      <c r="AF163" s="1891"/>
      <c r="AG163" s="1891"/>
      <c r="AH163" s="1891"/>
      <c r="AI163" s="1891"/>
      <c r="AJ163" s="1891"/>
      <c r="AK163" s="1891"/>
      <c r="AL163" s="1891"/>
      <c r="AM163" s="1891"/>
      <c r="AN163" s="1891"/>
      <c r="AO163" s="1891"/>
      <c r="AP163" s="1891"/>
      <c r="AQ163" s="1891"/>
      <c r="AR163" s="1891"/>
      <c r="AS163" s="1891"/>
      <c r="AT163" s="1891"/>
      <c r="AU163" s="1891"/>
      <c r="AV163" s="1882">
        <f>その他!$Y$9</f>
        <v>0</v>
      </c>
      <c r="AW163" s="1883"/>
      <c r="AX163" s="1883"/>
      <c r="AY163" s="1883"/>
      <c r="AZ163" s="1883"/>
      <c r="BA163" s="1883"/>
      <c r="BB163" s="1884"/>
      <c r="BC163" s="1822"/>
      <c r="BD163" s="1823"/>
      <c r="BF163" s="359"/>
      <c r="BG163" s="359"/>
      <c r="BH163" s="359"/>
      <c r="BI163" s="359"/>
      <c r="BJ163" s="359"/>
      <c r="BK163" s="359"/>
      <c r="BL163" s="359"/>
      <c r="BM163" s="359"/>
      <c r="BN163" s="359"/>
      <c r="BO163" s="359"/>
      <c r="BP163" s="359"/>
      <c r="BQ163" s="359"/>
      <c r="BR163" s="359"/>
      <c r="BS163" s="359"/>
      <c r="BT163" s="359"/>
      <c r="BU163" s="359"/>
      <c r="BV163" s="359"/>
      <c r="BW163" s="359"/>
      <c r="BX163" s="359"/>
      <c r="BY163" s="359"/>
      <c r="BZ163" s="359"/>
      <c r="CA163" s="359"/>
      <c r="CB163" s="359"/>
      <c r="CC163" s="359"/>
      <c r="CD163" s="359"/>
      <c r="CE163" s="359"/>
      <c r="CF163" s="359"/>
    </row>
    <row r="164" spans="2:93" ht="5.25" customHeight="1">
      <c r="B164" s="330"/>
      <c r="C164" s="330"/>
      <c r="D164" s="330"/>
      <c r="E164" s="1878"/>
      <c r="F164" s="1879"/>
      <c r="G164" s="1889"/>
      <c r="H164" s="1889"/>
      <c r="I164" s="1889"/>
      <c r="J164" s="1889"/>
      <c r="K164" s="1889"/>
      <c r="L164" s="1889"/>
      <c r="M164" s="1889"/>
      <c r="N164" s="1889"/>
      <c r="O164" s="1889"/>
      <c r="P164" s="1889"/>
      <c r="Q164" s="1889"/>
      <c r="R164" s="1889"/>
      <c r="S164" s="1889"/>
      <c r="T164" s="1889"/>
      <c r="U164" s="1889"/>
      <c r="V164" s="1891"/>
      <c r="W164" s="1891"/>
      <c r="X164" s="1891"/>
      <c r="Y164" s="1891"/>
      <c r="Z164" s="1891"/>
      <c r="AA164" s="1891"/>
      <c r="AB164" s="1891"/>
      <c r="AC164" s="1891"/>
      <c r="AD164" s="1891"/>
      <c r="AE164" s="1891"/>
      <c r="AF164" s="1891"/>
      <c r="AG164" s="1891"/>
      <c r="AH164" s="1891"/>
      <c r="AI164" s="1891"/>
      <c r="AJ164" s="1891"/>
      <c r="AK164" s="1891"/>
      <c r="AL164" s="1891"/>
      <c r="AM164" s="1891"/>
      <c r="AN164" s="1891"/>
      <c r="AO164" s="1891"/>
      <c r="AP164" s="1891"/>
      <c r="AQ164" s="1891"/>
      <c r="AR164" s="1891"/>
      <c r="AS164" s="1891"/>
      <c r="AT164" s="1891"/>
      <c r="AU164" s="1891"/>
      <c r="AV164" s="1883"/>
      <c r="AW164" s="1883"/>
      <c r="AX164" s="1883"/>
      <c r="AY164" s="1883"/>
      <c r="AZ164" s="1883"/>
      <c r="BA164" s="1883"/>
      <c r="BB164" s="1884"/>
      <c r="BC164" s="1822"/>
      <c r="BD164" s="1823"/>
      <c r="BF164" s="359"/>
      <c r="BG164" s="359"/>
      <c r="BH164" s="359"/>
      <c r="BI164" s="359"/>
      <c r="BJ164" s="359"/>
      <c r="BK164" s="359"/>
      <c r="BL164" s="359"/>
      <c r="BM164" s="359"/>
      <c r="BN164" s="359"/>
      <c r="BO164" s="359"/>
      <c r="BP164" s="359"/>
      <c r="BQ164" s="359"/>
      <c r="BR164" s="359"/>
      <c r="BS164" s="359"/>
      <c r="BT164" s="359"/>
      <c r="BU164" s="359"/>
      <c r="BV164" s="359"/>
      <c r="BW164" s="359"/>
      <c r="BX164" s="359"/>
      <c r="BY164" s="359"/>
      <c r="BZ164" s="359"/>
      <c r="CA164" s="359"/>
      <c r="CB164" s="359"/>
      <c r="CC164" s="359"/>
      <c r="CD164" s="359"/>
      <c r="CE164" s="359"/>
      <c r="CF164" s="359"/>
    </row>
    <row r="165" spans="2:93" ht="5.25" customHeight="1">
      <c r="B165" s="330"/>
      <c r="C165" s="330"/>
      <c r="D165" s="330"/>
      <c r="E165" s="1878"/>
      <c r="F165" s="1879"/>
      <c r="G165" s="1889"/>
      <c r="H165" s="1889"/>
      <c r="I165" s="1889"/>
      <c r="J165" s="1889"/>
      <c r="K165" s="1889"/>
      <c r="L165" s="1889"/>
      <c r="M165" s="1889"/>
      <c r="N165" s="1889"/>
      <c r="O165" s="1889"/>
      <c r="P165" s="1889"/>
      <c r="Q165" s="1889"/>
      <c r="R165" s="1889"/>
      <c r="S165" s="1889"/>
      <c r="T165" s="1889"/>
      <c r="U165" s="1889"/>
      <c r="V165" s="1891"/>
      <c r="W165" s="1891"/>
      <c r="X165" s="1891"/>
      <c r="Y165" s="1891"/>
      <c r="Z165" s="1891"/>
      <c r="AA165" s="1891"/>
      <c r="AB165" s="1891"/>
      <c r="AC165" s="1891"/>
      <c r="AD165" s="1891"/>
      <c r="AE165" s="1891"/>
      <c r="AF165" s="1891"/>
      <c r="AG165" s="1891"/>
      <c r="AH165" s="1891"/>
      <c r="AI165" s="1891"/>
      <c r="AJ165" s="1891"/>
      <c r="AK165" s="1891"/>
      <c r="AL165" s="1891"/>
      <c r="AM165" s="1891"/>
      <c r="AN165" s="1891"/>
      <c r="AO165" s="1891"/>
      <c r="AP165" s="1891"/>
      <c r="AQ165" s="1891"/>
      <c r="AR165" s="1891"/>
      <c r="AS165" s="1891"/>
      <c r="AT165" s="1891"/>
      <c r="AU165" s="1891"/>
      <c r="AV165" s="1883"/>
      <c r="AW165" s="1883"/>
      <c r="AX165" s="1883"/>
      <c r="AY165" s="1883"/>
      <c r="AZ165" s="1883"/>
      <c r="BA165" s="1883"/>
      <c r="BB165" s="1884"/>
      <c r="BC165" s="1822"/>
      <c r="BD165" s="1823"/>
      <c r="BF165" s="359"/>
      <c r="BG165" s="359"/>
      <c r="BH165" s="359"/>
      <c r="BI165" s="359"/>
      <c r="BJ165" s="359"/>
      <c r="BK165" s="359"/>
      <c r="BL165" s="359"/>
      <c r="BM165" s="359"/>
      <c r="BN165" s="359"/>
      <c r="BO165" s="359"/>
      <c r="BP165" s="359"/>
      <c r="BQ165" s="359"/>
      <c r="BR165" s="359"/>
      <c r="BS165" s="359"/>
      <c r="BT165" s="359"/>
      <c r="BU165" s="359"/>
      <c r="BV165" s="359"/>
      <c r="BW165" s="359"/>
      <c r="BX165" s="359"/>
      <c r="BY165" s="359"/>
      <c r="BZ165" s="359"/>
      <c r="CA165" s="359"/>
      <c r="CB165" s="359"/>
      <c r="CC165" s="359"/>
      <c r="CD165" s="359"/>
      <c r="CE165" s="359"/>
      <c r="CF165" s="359"/>
    </row>
    <row r="166" spans="2:93" ht="5.25" customHeight="1">
      <c r="B166" s="330"/>
      <c r="C166" s="330"/>
      <c r="D166" s="330"/>
      <c r="E166" s="1878">
        <v>7</v>
      </c>
      <c r="F166" s="1879"/>
      <c r="G166" s="1889" t="str">
        <f>その他!$I$10&amp;""</f>
        <v/>
      </c>
      <c r="H166" s="1889"/>
      <c r="I166" s="1889"/>
      <c r="J166" s="1889"/>
      <c r="K166" s="1889"/>
      <c r="L166" s="1889"/>
      <c r="M166" s="1889"/>
      <c r="N166" s="1889"/>
      <c r="O166" s="1889"/>
      <c r="P166" s="1889"/>
      <c r="Q166" s="1889"/>
      <c r="R166" s="1889"/>
      <c r="S166" s="1889"/>
      <c r="T166" s="1889"/>
      <c r="U166" s="1889"/>
      <c r="V166" s="1891" t="str">
        <f>その他!$Q$10&amp;""</f>
        <v/>
      </c>
      <c r="W166" s="1891"/>
      <c r="X166" s="1891"/>
      <c r="Y166" s="1891"/>
      <c r="Z166" s="1891"/>
      <c r="AA166" s="1891"/>
      <c r="AB166" s="1891"/>
      <c r="AC166" s="1891"/>
      <c r="AD166" s="1891"/>
      <c r="AE166" s="1891"/>
      <c r="AF166" s="1891"/>
      <c r="AG166" s="1891"/>
      <c r="AH166" s="1891"/>
      <c r="AI166" s="1891"/>
      <c r="AJ166" s="1891"/>
      <c r="AK166" s="1891"/>
      <c r="AL166" s="1891"/>
      <c r="AM166" s="1891"/>
      <c r="AN166" s="1891"/>
      <c r="AO166" s="1891"/>
      <c r="AP166" s="1891"/>
      <c r="AQ166" s="1891"/>
      <c r="AR166" s="1891"/>
      <c r="AS166" s="1891"/>
      <c r="AT166" s="1891"/>
      <c r="AU166" s="1891"/>
      <c r="AV166" s="1882">
        <f>その他!$Y$10</f>
        <v>0</v>
      </c>
      <c r="AW166" s="1883"/>
      <c r="AX166" s="1883"/>
      <c r="AY166" s="1883"/>
      <c r="AZ166" s="1883"/>
      <c r="BA166" s="1883"/>
      <c r="BB166" s="1884"/>
      <c r="BC166" s="1822"/>
      <c r="BD166" s="1823"/>
      <c r="BF166" s="359"/>
      <c r="BG166" s="359"/>
      <c r="BH166" s="359"/>
      <c r="BI166" s="359"/>
      <c r="BJ166" s="359"/>
      <c r="BK166" s="359"/>
      <c r="BL166" s="359"/>
      <c r="BM166" s="359"/>
      <c r="BN166" s="359"/>
      <c r="BO166" s="359"/>
      <c r="BP166" s="359"/>
      <c r="BQ166" s="359"/>
      <c r="BR166" s="359"/>
      <c r="BS166" s="359"/>
      <c r="BT166" s="359"/>
      <c r="BU166" s="359"/>
      <c r="BV166" s="359"/>
      <c r="BW166" s="359"/>
      <c r="BX166" s="359"/>
      <c r="BY166" s="359"/>
      <c r="BZ166" s="359"/>
      <c r="CA166" s="359"/>
      <c r="CB166" s="359"/>
      <c r="CC166" s="359"/>
      <c r="CD166" s="359"/>
      <c r="CE166" s="359"/>
      <c r="CF166" s="359"/>
    </row>
    <row r="167" spans="2:93" ht="5.25" customHeight="1">
      <c r="B167" s="330"/>
      <c r="C167" s="330"/>
      <c r="D167" s="330"/>
      <c r="E167" s="1878"/>
      <c r="F167" s="1879"/>
      <c r="G167" s="1889"/>
      <c r="H167" s="1889"/>
      <c r="I167" s="1889"/>
      <c r="J167" s="1889"/>
      <c r="K167" s="1889"/>
      <c r="L167" s="1889"/>
      <c r="M167" s="1889"/>
      <c r="N167" s="1889"/>
      <c r="O167" s="1889"/>
      <c r="P167" s="1889"/>
      <c r="Q167" s="1889"/>
      <c r="R167" s="1889"/>
      <c r="S167" s="1889"/>
      <c r="T167" s="1889"/>
      <c r="U167" s="1889"/>
      <c r="V167" s="1891"/>
      <c r="W167" s="1891"/>
      <c r="X167" s="1891"/>
      <c r="Y167" s="1891"/>
      <c r="Z167" s="1891"/>
      <c r="AA167" s="1891"/>
      <c r="AB167" s="1891"/>
      <c r="AC167" s="1891"/>
      <c r="AD167" s="1891"/>
      <c r="AE167" s="1891"/>
      <c r="AF167" s="1891"/>
      <c r="AG167" s="1891"/>
      <c r="AH167" s="1891"/>
      <c r="AI167" s="1891"/>
      <c r="AJ167" s="1891"/>
      <c r="AK167" s="1891"/>
      <c r="AL167" s="1891"/>
      <c r="AM167" s="1891"/>
      <c r="AN167" s="1891"/>
      <c r="AO167" s="1891"/>
      <c r="AP167" s="1891"/>
      <c r="AQ167" s="1891"/>
      <c r="AR167" s="1891"/>
      <c r="AS167" s="1891"/>
      <c r="AT167" s="1891"/>
      <c r="AU167" s="1891"/>
      <c r="AV167" s="1883"/>
      <c r="AW167" s="1883"/>
      <c r="AX167" s="1883"/>
      <c r="AY167" s="1883"/>
      <c r="AZ167" s="1883"/>
      <c r="BA167" s="1883"/>
      <c r="BB167" s="1884"/>
      <c r="BC167" s="1822"/>
      <c r="BD167" s="1823"/>
      <c r="BF167" s="359"/>
      <c r="BG167" s="359"/>
      <c r="BH167" s="359"/>
      <c r="BI167" s="359"/>
      <c r="BJ167" s="359"/>
      <c r="BK167" s="359"/>
      <c r="BL167" s="359"/>
      <c r="BM167" s="359"/>
      <c r="BN167" s="359"/>
      <c r="BO167" s="359"/>
      <c r="BP167" s="359"/>
      <c r="BQ167" s="359"/>
      <c r="BR167" s="359"/>
      <c r="BS167" s="359"/>
      <c r="BT167" s="359"/>
      <c r="BU167" s="359"/>
      <c r="BV167" s="359"/>
      <c r="BW167" s="359"/>
      <c r="BX167" s="359"/>
      <c r="BY167" s="359"/>
      <c r="BZ167" s="359"/>
      <c r="CA167" s="359"/>
      <c r="CB167" s="359"/>
      <c r="CC167" s="359"/>
      <c r="CD167" s="359"/>
      <c r="CE167" s="359"/>
      <c r="CF167" s="359"/>
    </row>
    <row r="168" spans="2:93" ht="5.25" customHeight="1">
      <c r="B168" s="330"/>
      <c r="C168" s="330"/>
      <c r="D168" s="330"/>
      <c r="E168" s="1878"/>
      <c r="F168" s="1879"/>
      <c r="G168" s="1889"/>
      <c r="H168" s="1889"/>
      <c r="I168" s="1889"/>
      <c r="J168" s="1889"/>
      <c r="K168" s="1889"/>
      <c r="L168" s="1889"/>
      <c r="M168" s="1889"/>
      <c r="N168" s="1889"/>
      <c r="O168" s="1889"/>
      <c r="P168" s="1889"/>
      <c r="Q168" s="1889"/>
      <c r="R168" s="1889"/>
      <c r="S168" s="1889"/>
      <c r="T168" s="1889"/>
      <c r="U168" s="1889"/>
      <c r="V168" s="1891"/>
      <c r="W168" s="1891"/>
      <c r="X168" s="1891"/>
      <c r="Y168" s="1891"/>
      <c r="Z168" s="1891"/>
      <c r="AA168" s="1891"/>
      <c r="AB168" s="1891"/>
      <c r="AC168" s="1891"/>
      <c r="AD168" s="1891"/>
      <c r="AE168" s="1891"/>
      <c r="AF168" s="1891"/>
      <c r="AG168" s="1891"/>
      <c r="AH168" s="1891"/>
      <c r="AI168" s="1891"/>
      <c r="AJ168" s="1891"/>
      <c r="AK168" s="1891"/>
      <c r="AL168" s="1891"/>
      <c r="AM168" s="1891"/>
      <c r="AN168" s="1891"/>
      <c r="AO168" s="1891"/>
      <c r="AP168" s="1891"/>
      <c r="AQ168" s="1891"/>
      <c r="AR168" s="1891"/>
      <c r="AS168" s="1891"/>
      <c r="AT168" s="1891"/>
      <c r="AU168" s="1891"/>
      <c r="AV168" s="1883"/>
      <c r="AW168" s="1883"/>
      <c r="AX168" s="1883"/>
      <c r="AY168" s="1883"/>
      <c r="AZ168" s="1883"/>
      <c r="BA168" s="1883"/>
      <c r="BB168" s="1884"/>
      <c r="BC168" s="1822"/>
      <c r="BD168" s="1823"/>
      <c r="BF168" s="359"/>
      <c r="BG168" s="359"/>
      <c r="BH168" s="359"/>
      <c r="BI168" s="359"/>
      <c r="BJ168" s="359"/>
      <c r="BK168" s="359"/>
      <c r="BL168" s="359"/>
      <c r="BM168" s="359"/>
      <c r="BN168" s="359"/>
      <c r="BO168" s="359"/>
      <c r="BP168" s="359"/>
      <c r="BQ168" s="359"/>
      <c r="BR168" s="359"/>
      <c r="BS168" s="359"/>
      <c r="BT168" s="359"/>
      <c r="BU168" s="359"/>
      <c r="BV168" s="359"/>
      <c r="BW168" s="359"/>
      <c r="BX168" s="359"/>
      <c r="BY168" s="359"/>
      <c r="BZ168" s="359"/>
      <c r="CA168" s="359"/>
      <c r="CB168" s="359"/>
      <c r="CC168" s="359"/>
      <c r="CD168" s="359"/>
      <c r="CE168" s="359"/>
      <c r="CF168" s="359"/>
    </row>
    <row r="169" spans="2:93" ht="5.25" customHeight="1">
      <c r="B169" s="330"/>
      <c r="C169" s="330"/>
      <c r="D169" s="330"/>
      <c r="E169" s="1878">
        <v>8</v>
      </c>
      <c r="F169" s="1879"/>
      <c r="G169" s="1889" t="str">
        <f>その他!$I$11&amp;""</f>
        <v/>
      </c>
      <c r="H169" s="1889"/>
      <c r="I169" s="1889"/>
      <c r="J169" s="1889"/>
      <c r="K169" s="1889"/>
      <c r="L169" s="1889"/>
      <c r="M169" s="1889"/>
      <c r="N169" s="1889"/>
      <c r="O169" s="1889"/>
      <c r="P169" s="1889"/>
      <c r="Q169" s="1889"/>
      <c r="R169" s="1889"/>
      <c r="S169" s="1889"/>
      <c r="T169" s="1889"/>
      <c r="U169" s="1889"/>
      <c r="V169" s="1891" t="str">
        <f>その他!$Q$11&amp;""</f>
        <v/>
      </c>
      <c r="W169" s="1891"/>
      <c r="X169" s="1891"/>
      <c r="Y169" s="1891"/>
      <c r="Z169" s="1891"/>
      <c r="AA169" s="1891"/>
      <c r="AB169" s="1891"/>
      <c r="AC169" s="1891"/>
      <c r="AD169" s="1891"/>
      <c r="AE169" s="1891"/>
      <c r="AF169" s="1891"/>
      <c r="AG169" s="1891"/>
      <c r="AH169" s="1891"/>
      <c r="AI169" s="1891"/>
      <c r="AJ169" s="1891"/>
      <c r="AK169" s="1891"/>
      <c r="AL169" s="1891"/>
      <c r="AM169" s="1891"/>
      <c r="AN169" s="1891"/>
      <c r="AO169" s="1891"/>
      <c r="AP169" s="1891"/>
      <c r="AQ169" s="1891"/>
      <c r="AR169" s="1891"/>
      <c r="AS169" s="1891"/>
      <c r="AT169" s="1891"/>
      <c r="AU169" s="1891"/>
      <c r="AV169" s="1882">
        <f>その他!$Y$11</f>
        <v>0</v>
      </c>
      <c r="AW169" s="1883"/>
      <c r="AX169" s="1883"/>
      <c r="AY169" s="1883"/>
      <c r="AZ169" s="1883"/>
      <c r="BA169" s="1883"/>
      <c r="BB169" s="1884"/>
      <c r="BC169" s="1822"/>
      <c r="BD169" s="1823"/>
      <c r="BF169" s="359"/>
      <c r="BG169" s="359"/>
      <c r="BH169" s="359"/>
      <c r="BI169" s="359"/>
      <c r="BJ169" s="359"/>
      <c r="BK169" s="359"/>
      <c r="BL169" s="359"/>
      <c r="BM169" s="359"/>
      <c r="BN169" s="359"/>
      <c r="BO169" s="359"/>
      <c r="BP169" s="359"/>
      <c r="BQ169" s="359"/>
      <c r="BR169" s="359"/>
      <c r="BS169" s="359"/>
      <c r="BT169" s="359"/>
      <c r="BU169" s="359"/>
      <c r="BV169" s="359"/>
      <c r="BW169" s="359"/>
      <c r="BX169" s="359"/>
      <c r="BY169" s="359"/>
      <c r="BZ169" s="359"/>
      <c r="CA169" s="359"/>
      <c r="CB169" s="359"/>
      <c r="CC169" s="359"/>
      <c r="CD169" s="359"/>
      <c r="CE169" s="359"/>
      <c r="CF169" s="359"/>
    </row>
    <row r="170" spans="2:93" ht="5.25" customHeight="1">
      <c r="B170" s="330"/>
      <c r="C170" s="330"/>
      <c r="D170" s="330"/>
      <c r="E170" s="1878"/>
      <c r="F170" s="1879"/>
      <c r="G170" s="1889"/>
      <c r="H170" s="1889"/>
      <c r="I170" s="1889"/>
      <c r="J170" s="1889"/>
      <c r="K170" s="1889"/>
      <c r="L170" s="1889"/>
      <c r="M170" s="1889"/>
      <c r="N170" s="1889"/>
      <c r="O170" s="1889"/>
      <c r="P170" s="1889"/>
      <c r="Q170" s="1889"/>
      <c r="R170" s="1889"/>
      <c r="S170" s="1889"/>
      <c r="T170" s="1889"/>
      <c r="U170" s="1889"/>
      <c r="V170" s="1891"/>
      <c r="W170" s="1891"/>
      <c r="X170" s="1891"/>
      <c r="Y170" s="1891"/>
      <c r="Z170" s="1891"/>
      <c r="AA170" s="1891"/>
      <c r="AB170" s="1891"/>
      <c r="AC170" s="1891"/>
      <c r="AD170" s="1891"/>
      <c r="AE170" s="1891"/>
      <c r="AF170" s="1891"/>
      <c r="AG170" s="1891"/>
      <c r="AH170" s="1891"/>
      <c r="AI170" s="1891"/>
      <c r="AJ170" s="1891"/>
      <c r="AK170" s="1891"/>
      <c r="AL170" s="1891"/>
      <c r="AM170" s="1891"/>
      <c r="AN170" s="1891"/>
      <c r="AO170" s="1891"/>
      <c r="AP170" s="1891"/>
      <c r="AQ170" s="1891"/>
      <c r="AR170" s="1891"/>
      <c r="AS170" s="1891"/>
      <c r="AT170" s="1891"/>
      <c r="AU170" s="1891"/>
      <c r="AV170" s="1883"/>
      <c r="AW170" s="1883"/>
      <c r="AX170" s="1883"/>
      <c r="AY170" s="1883"/>
      <c r="AZ170" s="1883"/>
      <c r="BA170" s="1883"/>
      <c r="BB170" s="1884"/>
      <c r="BC170" s="1822"/>
      <c r="BD170" s="1823"/>
      <c r="BF170" s="359"/>
      <c r="BG170" s="359"/>
      <c r="BH170" s="359"/>
      <c r="BI170" s="359"/>
      <c r="BJ170" s="359"/>
      <c r="BK170" s="359"/>
      <c r="BL170" s="359"/>
      <c r="BM170" s="359"/>
      <c r="BN170" s="359"/>
      <c r="BO170" s="359"/>
      <c r="BP170" s="359"/>
      <c r="BQ170" s="359"/>
      <c r="BR170" s="359"/>
      <c r="BS170" s="359"/>
      <c r="BT170" s="359"/>
      <c r="BU170" s="359"/>
      <c r="BV170" s="359"/>
      <c r="BW170" s="359"/>
      <c r="BX170" s="359"/>
      <c r="BY170" s="359"/>
      <c r="BZ170" s="359"/>
      <c r="CA170" s="359"/>
      <c r="CB170" s="359"/>
      <c r="CC170" s="359"/>
      <c r="CD170" s="359"/>
      <c r="CE170" s="359"/>
      <c r="CF170" s="359"/>
    </row>
    <row r="171" spans="2:93" ht="5.25" customHeight="1" thickBot="1">
      <c r="B171" s="330"/>
      <c r="C171" s="330"/>
      <c r="D171" s="330"/>
      <c r="E171" s="1880"/>
      <c r="F171" s="1881"/>
      <c r="G171" s="1890"/>
      <c r="H171" s="1890"/>
      <c r="I171" s="1890"/>
      <c r="J171" s="1890"/>
      <c r="K171" s="1890"/>
      <c r="L171" s="1890"/>
      <c r="M171" s="1890"/>
      <c r="N171" s="1890"/>
      <c r="O171" s="1890"/>
      <c r="P171" s="1890"/>
      <c r="Q171" s="1890"/>
      <c r="R171" s="1890"/>
      <c r="S171" s="1890"/>
      <c r="T171" s="1890"/>
      <c r="U171" s="1890"/>
      <c r="V171" s="1892"/>
      <c r="W171" s="1892"/>
      <c r="X171" s="1892"/>
      <c r="Y171" s="1892"/>
      <c r="Z171" s="1892"/>
      <c r="AA171" s="1892"/>
      <c r="AB171" s="1892"/>
      <c r="AC171" s="1892"/>
      <c r="AD171" s="1892"/>
      <c r="AE171" s="1892"/>
      <c r="AF171" s="1892"/>
      <c r="AG171" s="1892"/>
      <c r="AH171" s="1892"/>
      <c r="AI171" s="1892"/>
      <c r="AJ171" s="1892"/>
      <c r="AK171" s="1892"/>
      <c r="AL171" s="1892"/>
      <c r="AM171" s="1892"/>
      <c r="AN171" s="1892"/>
      <c r="AO171" s="1892"/>
      <c r="AP171" s="1892"/>
      <c r="AQ171" s="1892"/>
      <c r="AR171" s="1892"/>
      <c r="AS171" s="1892"/>
      <c r="AT171" s="1892"/>
      <c r="AU171" s="1892"/>
      <c r="AV171" s="1885"/>
      <c r="AW171" s="1885"/>
      <c r="AX171" s="1885"/>
      <c r="AY171" s="1885"/>
      <c r="AZ171" s="1885"/>
      <c r="BA171" s="1885"/>
      <c r="BB171" s="1886"/>
      <c r="BC171" s="1887"/>
      <c r="BD171" s="1888"/>
      <c r="BF171" s="359"/>
      <c r="BG171" s="359"/>
      <c r="BH171" s="359"/>
      <c r="BI171" s="359"/>
      <c r="BJ171" s="359"/>
      <c r="BK171" s="359"/>
      <c r="BL171" s="359"/>
      <c r="BM171" s="359"/>
      <c r="BN171" s="359"/>
      <c r="BO171" s="359"/>
      <c r="BP171" s="359"/>
      <c r="BQ171" s="359"/>
      <c r="BR171" s="359"/>
      <c r="BS171" s="359"/>
      <c r="BT171" s="359"/>
      <c r="BU171" s="359"/>
      <c r="BV171" s="359"/>
      <c r="BW171" s="359"/>
      <c r="BX171" s="359"/>
      <c r="BY171" s="359"/>
      <c r="BZ171" s="359"/>
      <c r="CA171" s="359"/>
      <c r="CB171" s="359"/>
      <c r="CC171" s="359"/>
      <c r="CD171" s="359"/>
      <c r="CE171" s="359"/>
      <c r="CF171" s="359"/>
    </row>
    <row r="172" spans="2:93" ht="5.25" customHeight="1">
      <c r="B172" s="330"/>
      <c r="C172" s="330"/>
      <c r="E172" s="254"/>
      <c r="F172" s="254"/>
      <c r="G172" s="254"/>
      <c r="H172" s="254"/>
      <c r="I172" s="254"/>
      <c r="J172" s="254"/>
      <c r="K172" s="254"/>
      <c r="L172" s="254"/>
      <c r="M172" s="254"/>
      <c r="N172" s="254"/>
      <c r="O172" s="254"/>
      <c r="P172" s="254"/>
      <c r="Q172" s="254"/>
      <c r="R172" s="254"/>
      <c r="S172" s="254"/>
      <c r="AR172" s="329"/>
      <c r="AS172" s="329"/>
      <c r="AT172" s="329"/>
      <c r="AU172" s="329"/>
      <c r="AV172" s="329"/>
      <c r="AW172" s="329"/>
      <c r="AX172" s="329"/>
      <c r="AY172" s="329"/>
      <c r="AZ172" s="329"/>
      <c r="BA172" s="329"/>
      <c r="BB172" s="329"/>
      <c r="BC172" s="329"/>
      <c r="BD172" s="329"/>
      <c r="BF172" s="359"/>
      <c r="BG172" s="359"/>
      <c r="BH172" s="359"/>
      <c r="BI172" s="359"/>
      <c r="BJ172" s="359"/>
      <c r="BK172" s="359"/>
      <c r="BL172" s="359"/>
      <c r="BM172" s="359"/>
      <c r="BN172" s="359"/>
      <c r="BO172" s="359"/>
      <c r="BP172" s="359"/>
      <c r="BQ172" s="359"/>
      <c r="BR172" s="359"/>
      <c r="BS172" s="359"/>
      <c r="BT172" s="359"/>
      <c r="BU172" s="359"/>
      <c r="BV172" s="359"/>
      <c r="BW172" s="359"/>
      <c r="BX172" s="359"/>
      <c r="BY172" s="359"/>
      <c r="BZ172" s="359"/>
      <c r="CA172" s="359"/>
      <c r="CB172" s="359"/>
      <c r="CC172" s="359"/>
      <c r="CD172" s="359"/>
      <c r="CE172" s="359"/>
      <c r="CF172" s="359"/>
    </row>
    <row r="173" spans="2:93" ht="5.25" customHeight="1">
      <c r="B173" s="330"/>
      <c r="C173" s="330"/>
      <c r="E173" s="254"/>
      <c r="F173" s="254"/>
      <c r="G173" s="254"/>
      <c r="H173" s="254"/>
      <c r="I173" s="254"/>
      <c r="J173" s="254"/>
      <c r="K173" s="254"/>
      <c r="L173" s="254"/>
      <c r="M173" s="254"/>
      <c r="N173" s="254"/>
      <c r="O173" s="254"/>
      <c r="P173" s="254"/>
      <c r="Q173" s="254"/>
      <c r="R173" s="254"/>
      <c r="S173" s="254"/>
      <c r="AR173" s="329"/>
      <c r="AS173" s="329"/>
      <c r="AT173" s="329"/>
      <c r="AU173" s="329"/>
      <c r="AV173" s="329"/>
      <c r="AW173" s="329"/>
      <c r="AX173" s="329"/>
      <c r="AY173" s="329"/>
      <c r="AZ173" s="329"/>
      <c r="BA173" s="329"/>
      <c r="BB173" s="329"/>
      <c r="BC173" s="329"/>
      <c r="BD173" s="329"/>
      <c r="BF173" s="359"/>
      <c r="BG173" s="359"/>
      <c r="BH173" s="359"/>
      <c r="BI173" s="359"/>
      <c r="BJ173" s="359"/>
      <c r="BK173" s="359"/>
      <c r="BL173" s="359"/>
      <c r="BM173" s="359"/>
      <c r="BN173" s="359"/>
      <c r="BO173" s="359"/>
      <c r="BP173" s="359"/>
      <c r="BQ173" s="359"/>
      <c r="BR173" s="359"/>
      <c r="BS173" s="359"/>
      <c r="BT173" s="359"/>
      <c r="BU173" s="359"/>
      <c r="BV173" s="359"/>
      <c r="BW173" s="359"/>
      <c r="BX173" s="359"/>
      <c r="BY173" s="359"/>
      <c r="BZ173" s="359"/>
      <c r="CA173" s="359"/>
      <c r="CB173" s="359"/>
      <c r="CC173" s="359"/>
      <c r="CD173" s="359"/>
      <c r="CE173" s="359"/>
      <c r="CF173" s="359"/>
    </row>
    <row r="174" spans="2:93" ht="5.25" customHeight="1">
      <c r="B174" s="330"/>
      <c r="C174" s="330"/>
      <c r="Q174" s="360"/>
      <c r="R174" s="360"/>
      <c r="S174" s="360"/>
      <c r="T174" s="360"/>
      <c r="U174" s="360"/>
      <c r="V174" s="360"/>
      <c r="W174" s="360"/>
      <c r="X174" s="360"/>
      <c r="Y174" s="360"/>
      <c r="Z174" s="360"/>
      <c r="AA174" s="360"/>
      <c r="AB174" s="360"/>
      <c r="AC174" s="360"/>
      <c r="AD174" s="360"/>
      <c r="AE174" s="360"/>
      <c r="AF174" s="360"/>
      <c r="AG174" s="360"/>
      <c r="AH174" s="360"/>
      <c r="AI174" s="360"/>
      <c r="AJ174" s="360"/>
      <c r="AK174" s="360"/>
      <c r="AL174" s="360"/>
      <c r="AM174" s="360"/>
      <c r="AN174" s="360"/>
      <c r="AO174" s="360"/>
      <c r="AP174" s="360"/>
      <c r="AQ174" s="360"/>
      <c r="AR174" s="329"/>
      <c r="AS174" s="329"/>
      <c r="AT174" s="329"/>
      <c r="AU174" s="329"/>
      <c r="AV174" s="329"/>
      <c r="AW174" s="329"/>
      <c r="AX174" s="329"/>
      <c r="AY174" s="329"/>
      <c r="AZ174" s="329"/>
      <c r="BA174" s="329"/>
      <c r="BB174" s="329"/>
      <c r="BC174" s="329"/>
      <c r="BD174" s="329"/>
      <c r="BF174" s="359"/>
      <c r="BG174" s="359"/>
      <c r="BH174" s="359"/>
      <c r="BI174" s="359"/>
      <c r="BJ174" s="359"/>
      <c r="BK174" s="359"/>
      <c r="BL174" s="359"/>
      <c r="BM174" s="359"/>
      <c r="BN174" s="359"/>
      <c r="BO174" s="359"/>
      <c r="BP174" s="359"/>
      <c r="BQ174" s="359"/>
      <c r="BR174" s="359"/>
      <c r="BS174" s="359"/>
      <c r="BT174" s="359"/>
      <c r="BU174" s="359"/>
      <c r="BV174" s="359"/>
      <c r="BW174" s="359"/>
      <c r="BX174" s="359"/>
      <c r="BY174" s="359"/>
      <c r="BZ174" s="359"/>
      <c r="CA174" s="359"/>
      <c r="CB174" s="359"/>
      <c r="CC174" s="359"/>
      <c r="CD174" s="359"/>
      <c r="CE174" s="359"/>
      <c r="CF174" s="359"/>
    </row>
    <row r="175" spans="2:93" ht="5.25" customHeight="1">
      <c r="B175" s="330"/>
      <c r="C175" s="330"/>
      <c r="E175" s="2260"/>
      <c r="F175" s="2260"/>
      <c r="G175" s="2260"/>
      <c r="H175" s="2260"/>
      <c r="I175" s="2260"/>
      <c r="J175" s="2260"/>
      <c r="K175" s="2260"/>
      <c r="L175" s="2260"/>
      <c r="M175" s="2260"/>
      <c r="N175" s="2260"/>
      <c r="O175" s="2260"/>
      <c r="P175" s="2260"/>
      <c r="Q175" s="2260"/>
      <c r="R175" s="2260"/>
      <c r="S175" s="2260"/>
      <c r="T175" s="2260"/>
      <c r="U175" s="2260"/>
      <c r="V175" s="2260"/>
      <c r="W175" s="2260"/>
      <c r="X175" s="2260"/>
      <c r="Y175" s="2260"/>
      <c r="Z175" s="2260"/>
      <c r="AA175" s="2260"/>
      <c r="AB175" s="2260"/>
      <c r="AC175" s="2260"/>
      <c r="AD175" s="2260"/>
      <c r="AE175" s="2260"/>
      <c r="AF175" s="2260"/>
      <c r="AG175" s="2260"/>
      <c r="AH175" s="2260"/>
      <c r="AI175" s="2260"/>
      <c r="AJ175" s="2260"/>
      <c r="AK175" s="2260"/>
      <c r="AL175" s="2260"/>
      <c r="AM175" s="2260"/>
      <c r="AN175" s="2260"/>
      <c r="AO175" s="2260"/>
      <c r="AP175" s="2260"/>
      <c r="AQ175" s="2260"/>
      <c r="AR175" s="2260"/>
      <c r="AS175" s="2260"/>
      <c r="AT175" s="2260"/>
      <c r="AU175" s="2260"/>
      <c r="AV175" s="2260"/>
      <c r="AX175" s="2262"/>
      <c r="AY175" s="2262"/>
      <c r="AZ175" s="1820"/>
      <c r="BA175" s="1821"/>
      <c r="BB175" s="1821"/>
      <c r="BC175" s="1821"/>
      <c r="BD175" s="1821"/>
      <c r="BE175" s="1821"/>
      <c r="BF175" s="1821"/>
      <c r="BG175" s="1821"/>
      <c r="BH175" s="1821"/>
      <c r="BI175" s="1821"/>
      <c r="BJ175" s="1821"/>
      <c r="BK175" s="1821"/>
      <c r="BL175" s="1821"/>
      <c r="BM175" s="1821"/>
      <c r="BN175" s="1821"/>
      <c r="BO175" s="1821"/>
      <c r="BP175" s="1821"/>
      <c r="BQ175" s="1821"/>
      <c r="BR175" s="1821"/>
      <c r="BS175" s="1821"/>
      <c r="BT175" s="1821"/>
      <c r="BU175" s="1821"/>
      <c r="BV175" s="1821"/>
      <c r="BW175" s="1821"/>
      <c r="BX175" s="1821"/>
      <c r="BY175" s="1821"/>
      <c r="BZ175" s="1821"/>
      <c r="CA175" s="1821"/>
      <c r="CB175" s="1821"/>
      <c r="CC175" s="1821"/>
      <c r="CD175" s="1821"/>
      <c r="CE175" s="1821"/>
      <c r="CF175" s="1821"/>
      <c r="CG175" s="361"/>
      <c r="CH175" s="361"/>
      <c r="CI175" s="361"/>
      <c r="CJ175" s="361"/>
      <c r="CK175" s="361"/>
      <c r="CL175" s="361"/>
      <c r="CM175" s="361"/>
      <c r="CN175" s="361"/>
      <c r="CO175" s="361"/>
    </row>
    <row r="176" spans="2:93" ht="5.25" customHeight="1">
      <c r="B176" s="330"/>
      <c r="C176" s="317"/>
      <c r="E176" s="2260"/>
      <c r="F176" s="2260"/>
      <c r="G176" s="2260"/>
      <c r="H176" s="2260"/>
      <c r="I176" s="2260"/>
      <c r="J176" s="2260"/>
      <c r="K176" s="2260"/>
      <c r="L176" s="2260"/>
      <c r="M176" s="2260"/>
      <c r="N176" s="2260"/>
      <c r="O176" s="2260"/>
      <c r="P176" s="2260"/>
      <c r="Q176" s="2260"/>
      <c r="R176" s="2260"/>
      <c r="S176" s="2260"/>
      <c r="T176" s="2260"/>
      <c r="U176" s="2260"/>
      <c r="V176" s="2260"/>
      <c r="W176" s="2260"/>
      <c r="X176" s="2260"/>
      <c r="Y176" s="2260"/>
      <c r="Z176" s="2260"/>
      <c r="AA176" s="2260"/>
      <c r="AB176" s="2260"/>
      <c r="AC176" s="2260"/>
      <c r="AD176" s="2260"/>
      <c r="AE176" s="2260"/>
      <c r="AF176" s="2260"/>
      <c r="AG176" s="2260"/>
      <c r="AH176" s="2260"/>
      <c r="AI176" s="2260"/>
      <c r="AJ176" s="2260"/>
      <c r="AK176" s="2260"/>
      <c r="AL176" s="2260"/>
      <c r="AM176" s="2260"/>
      <c r="AN176" s="2260"/>
      <c r="AO176" s="2260"/>
      <c r="AP176" s="2260"/>
      <c r="AQ176" s="2260"/>
      <c r="AR176" s="2260"/>
      <c r="AS176" s="2260"/>
      <c r="AT176" s="2260"/>
      <c r="AU176" s="2260"/>
      <c r="AV176" s="2260"/>
      <c r="AX176" s="2262"/>
      <c r="AY176" s="2262"/>
      <c r="AZ176" s="1821"/>
      <c r="BA176" s="1821"/>
      <c r="BB176" s="1821"/>
      <c r="BC176" s="1821"/>
      <c r="BD176" s="1821"/>
      <c r="BE176" s="1821"/>
      <c r="BF176" s="1821"/>
      <c r="BG176" s="1821"/>
      <c r="BH176" s="1821"/>
      <c r="BI176" s="1821"/>
      <c r="BJ176" s="1821"/>
      <c r="BK176" s="1821"/>
      <c r="BL176" s="1821"/>
      <c r="BM176" s="1821"/>
      <c r="BN176" s="1821"/>
      <c r="BO176" s="1821"/>
      <c r="BP176" s="1821"/>
      <c r="BQ176" s="1821"/>
      <c r="BR176" s="1821"/>
      <c r="BS176" s="1821"/>
      <c r="BT176" s="1821"/>
      <c r="BU176" s="1821"/>
      <c r="BV176" s="1821"/>
      <c r="BW176" s="1821"/>
      <c r="BX176" s="1821"/>
      <c r="BY176" s="1821"/>
      <c r="BZ176" s="1821"/>
      <c r="CA176" s="1821"/>
      <c r="CB176" s="1821"/>
      <c r="CC176" s="1821"/>
      <c r="CD176" s="1821"/>
      <c r="CE176" s="1821"/>
      <c r="CF176" s="1821"/>
      <c r="CG176" s="361"/>
      <c r="CH176" s="361"/>
      <c r="CI176" s="361"/>
      <c r="CJ176" s="361"/>
      <c r="CK176" s="361"/>
      <c r="CL176" s="361"/>
      <c r="CM176" s="361"/>
      <c r="CN176" s="361"/>
      <c r="CO176" s="361"/>
    </row>
    <row r="177" spans="2:93" ht="5.25" customHeight="1">
      <c r="B177" s="330"/>
      <c r="C177" s="317"/>
      <c r="E177" s="2260"/>
      <c r="F177" s="2260"/>
      <c r="G177" s="2260"/>
      <c r="H177" s="2260"/>
      <c r="I177" s="2260"/>
      <c r="J177" s="2260"/>
      <c r="K177" s="2260"/>
      <c r="L177" s="2260"/>
      <c r="M177" s="2260"/>
      <c r="N177" s="2260"/>
      <c r="O177" s="2260"/>
      <c r="P177" s="2260"/>
      <c r="Q177" s="2260"/>
      <c r="R177" s="2260"/>
      <c r="S177" s="2260"/>
      <c r="T177" s="2260"/>
      <c r="U177" s="2260"/>
      <c r="V177" s="2260"/>
      <c r="W177" s="2260"/>
      <c r="X177" s="2260"/>
      <c r="Y177" s="2260"/>
      <c r="Z177" s="2260"/>
      <c r="AA177" s="2260"/>
      <c r="AB177" s="2260"/>
      <c r="AC177" s="2260"/>
      <c r="AD177" s="2260"/>
      <c r="AE177" s="2260"/>
      <c r="AF177" s="2260"/>
      <c r="AG177" s="2260"/>
      <c r="AH177" s="2260"/>
      <c r="AI177" s="2260"/>
      <c r="AJ177" s="2260"/>
      <c r="AK177" s="2260"/>
      <c r="AL177" s="2260"/>
      <c r="AM177" s="2260"/>
      <c r="AN177" s="2260"/>
      <c r="AO177" s="2260"/>
      <c r="AP177" s="2260"/>
      <c r="AQ177" s="2260"/>
      <c r="AR177" s="2260"/>
      <c r="AS177" s="2260"/>
      <c r="AT177" s="2260"/>
      <c r="AU177" s="2260"/>
      <c r="AV177" s="2260"/>
      <c r="AX177" s="2262"/>
      <c r="AY177" s="2262"/>
      <c r="AZ177" s="1821"/>
      <c r="BA177" s="1821"/>
      <c r="BB177" s="1821"/>
      <c r="BC177" s="1821"/>
      <c r="BD177" s="1821"/>
      <c r="BE177" s="1821"/>
      <c r="BF177" s="1821"/>
      <c r="BG177" s="1821"/>
      <c r="BH177" s="1821"/>
      <c r="BI177" s="1821"/>
      <c r="BJ177" s="1821"/>
      <c r="BK177" s="1821"/>
      <c r="BL177" s="1821"/>
      <c r="BM177" s="1821"/>
      <c r="BN177" s="1821"/>
      <c r="BO177" s="1821"/>
      <c r="BP177" s="1821"/>
      <c r="BQ177" s="1821"/>
      <c r="BR177" s="1821"/>
      <c r="BS177" s="1821"/>
      <c r="BT177" s="1821"/>
      <c r="BU177" s="1821"/>
      <c r="BV177" s="1821"/>
      <c r="BW177" s="1821"/>
      <c r="BX177" s="1821"/>
      <c r="BY177" s="1821"/>
      <c r="BZ177" s="1821"/>
      <c r="CA177" s="1821"/>
      <c r="CB177" s="1821"/>
      <c r="CC177" s="1821"/>
      <c r="CD177" s="1821"/>
      <c r="CE177" s="1821"/>
      <c r="CF177" s="1821"/>
      <c r="CG177" s="361"/>
      <c r="CH177" s="361"/>
      <c r="CI177" s="361"/>
      <c r="CJ177" s="361"/>
      <c r="CK177" s="361"/>
      <c r="CL177" s="361"/>
      <c r="CM177" s="361"/>
      <c r="CN177" s="361"/>
      <c r="CO177" s="361"/>
    </row>
    <row r="178" spans="2:93" ht="5.25" customHeight="1">
      <c r="B178" s="330"/>
      <c r="C178" s="317"/>
      <c r="E178" s="362"/>
      <c r="F178" s="362"/>
      <c r="G178" s="362"/>
      <c r="H178" s="362"/>
      <c r="I178" s="362"/>
      <c r="J178" s="362"/>
      <c r="K178" s="362"/>
      <c r="L178" s="362"/>
      <c r="M178" s="362"/>
      <c r="N178" s="362"/>
      <c r="O178" s="362"/>
      <c r="P178" s="362"/>
      <c r="Q178" s="362"/>
      <c r="R178" s="362"/>
      <c r="S178" s="362"/>
      <c r="T178" s="362"/>
      <c r="U178" s="362"/>
      <c r="V178" s="362"/>
      <c r="W178" s="362"/>
      <c r="X178" s="362"/>
      <c r="Y178" s="362"/>
      <c r="Z178" s="362"/>
      <c r="AA178" s="362"/>
      <c r="AB178" s="362"/>
      <c r="AC178" s="362"/>
      <c r="AD178" s="362"/>
      <c r="AE178" s="362"/>
      <c r="AF178" s="362"/>
      <c r="AG178" s="362"/>
      <c r="AH178" s="362"/>
      <c r="AI178" s="362"/>
      <c r="AJ178" s="362"/>
      <c r="AK178" s="362"/>
      <c r="AL178" s="362"/>
      <c r="AM178" s="362"/>
      <c r="AN178" s="362"/>
      <c r="AO178" s="362"/>
      <c r="AP178" s="362"/>
      <c r="AQ178" s="362"/>
      <c r="AR178" s="362"/>
      <c r="AS178" s="362"/>
      <c r="AT178" s="362"/>
      <c r="AU178" s="441"/>
      <c r="AV178" s="228"/>
      <c r="AX178" s="228"/>
      <c r="AY178" s="363"/>
      <c r="AZ178" s="1821"/>
      <c r="BA178" s="1821"/>
      <c r="BB178" s="1821"/>
      <c r="BC178" s="1821"/>
      <c r="BD178" s="1821"/>
      <c r="BE178" s="1821"/>
      <c r="BF178" s="1821"/>
      <c r="BG178" s="1821"/>
      <c r="BH178" s="1821"/>
      <c r="BI178" s="1821"/>
      <c r="BJ178" s="1821"/>
      <c r="BK178" s="1821"/>
      <c r="BL178" s="1821"/>
      <c r="BM178" s="1821"/>
      <c r="BN178" s="1821"/>
      <c r="BO178" s="1821"/>
      <c r="BP178" s="1821"/>
      <c r="BQ178" s="1821"/>
      <c r="BR178" s="1821"/>
      <c r="BS178" s="1821"/>
      <c r="BT178" s="1821"/>
      <c r="BU178" s="1821"/>
      <c r="BV178" s="1821"/>
      <c r="BW178" s="1821"/>
      <c r="BX178" s="1821"/>
      <c r="BY178" s="1821"/>
      <c r="BZ178" s="1821"/>
      <c r="CA178" s="1821"/>
      <c r="CB178" s="1821"/>
      <c r="CC178" s="1821"/>
      <c r="CD178" s="1821"/>
      <c r="CE178" s="1821"/>
      <c r="CF178" s="1821"/>
    </row>
    <row r="179" spans="2:93" ht="5.25" customHeight="1">
      <c r="B179" s="330"/>
      <c r="C179" s="317"/>
      <c r="E179" s="1875"/>
      <c r="F179" s="1875"/>
      <c r="G179" s="1875"/>
      <c r="H179" s="1875"/>
      <c r="I179" s="1875"/>
      <c r="J179" s="1875"/>
      <c r="K179" s="1875"/>
      <c r="L179" s="1875"/>
      <c r="M179" s="1875"/>
      <c r="N179" s="1875"/>
      <c r="O179" s="1875"/>
      <c r="P179" s="1875"/>
      <c r="Q179" s="1875"/>
      <c r="R179" s="1875"/>
      <c r="S179" s="1875"/>
      <c r="T179" s="1875"/>
      <c r="U179" s="1875"/>
      <c r="V179" s="1875"/>
      <c r="W179" s="2261"/>
      <c r="X179" s="1876"/>
      <c r="Y179" s="1876"/>
      <c r="Z179" s="1876"/>
      <c r="AA179" s="1876"/>
      <c r="AB179" s="1876"/>
      <c r="AC179" s="1876"/>
      <c r="AD179" s="1876"/>
      <c r="AE179" s="1876"/>
      <c r="AF179" s="1876"/>
      <c r="AG179" s="1876"/>
      <c r="AH179" s="1876"/>
      <c r="AI179" s="1876"/>
      <c r="AJ179" s="1876"/>
      <c r="AK179" s="1876"/>
      <c r="AL179" s="1876"/>
      <c r="AM179" s="1876"/>
      <c r="AN179" s="1874"/>
      <c r="AO179" s="362"/>
      <c r="AP179" s="362"/>
      <c r="AQ179" s="362"/>
      <c r="AR179" s="362"/>
      <c r="AS179" s="362"/>
      <c r="AT179" s="362"/>
      <c r="AU179" s="364"/>
      <c r="AV179" s="228"/>
      <c r="AX179" s="228"/>
      <c r="AY179" s="363"/>
      <c r="AZ179" s="1821"/>
      <c r="BA179" s="1821"/>
      <c r="BB179" s="1821"/>
      <c r="BC179" s="1821"/>
      <c r="BD179" s="1821"/>
      <c r="BE179" s="1821"/>
      <c r="BF179" s="1821"/>
      <c r="BG179" s="1821"/>
      <c r="BH179" s="1821"/>
      <c r="BI179" s="1821"/>
      <c r="BJ179" s="1821"/>
      <c r="BK179" s="1821"/>
      <c r="BL179" s="1821"/>
      <c r="BM179" s="1821"/>
      <c r="BN179" s="1821"/>
      <c r="BO179" s="1821"/>
      <c r="BP179" s="1821"/>
      <c r="BQ179" s="1821"/>
      <c r="BR179" s="1821"/>
      <c r="BS179" s="1821"/>
      <c r="BT179" s="1821"/>
      <c r="BU179" s="1821"/>
      <c r="BV179" s="1821"/>
      <c r="BW179" s="1821"/>
      <c r="BX179" s="1821"/>
      <c r="BY179" s="1821"/>
      <c r="BZ179" s="1821"/>
      <c r="CA179" s="1821"/>
      <c r="CB179" s="1821"/>
      <c r="CC179" s="1821"/>
      <c r="CD179" s="1821"/>
      <c r="CE179" s="1821"/>
      <c r="CF179" s="1821"/>
    </row>
    <row r="180" spans="2:93" ht="5.25" customHeight="1">
      <c r="B180" s="330"/>
      <c r="C180" s="307"/>
      <c r="E180" s="1875"/>
      <c r="F180" s="1875"/>
      <c r="G180" s="1875"/>
      <c r="H180" s="1875"/>
      <c r="I180" s="1875"/>
      <c r="J180" s="1875"/>
      <c r="K180" s="1875"/>
      <c r="L180" s="1875"/>
      <c r="M180" s="1875"/>
      <c r="N180" s="1875"/>
      <c r="O180" s="1875"/>
      <c r="P180" s="1875"/>
      <c r="Q180" s="1875"/>
      <c r="R180" s="1875"/>
      <c r="S180" s="1875"/>
      <c r="T180" s="1875"/>
      <c r="U180" s="1875"/>
      <c r="V180" s="1875"/>
      <c r="W180" s="1876"/>
      <c r="X180" s="1876"/>
      <c r="Y180" s="1876"/>
      <c r="Z180" s="1876"/>
      <c r="AA180" s="1876"/>
      <c r="AB180" s="1876"/>
      <c r="AC180" s="1876"/>
      <c r="AD180" s="1876"/>
      <c r="AE180" s="1876"/>
      <c r="AF180" s="1876"/>
      <c r="AG180" s="1876"/>
      <c r="AH180" s="1876"/>
      <c r="AI180" s="1876"/>
      <c r="AJ180" s="1876"/>
      <c r="AK180" s="1876"/>
      <c r="AL180" s="1876"/>
      <c r="AM180" s="1876"/>
      <c r="AN180" s="1874"/>
      <c r="AO180" s="362"/>
      <c r="AP180" s="362"/>
      <c r="AQ180" s="362"/>
      <c r="AR180" s="362"/>
      <c r="AS180" s="362"/>
      <c r="AT180" s="362"/>
      <c r="AU180" s="364"/>
      <c r="AV180" s="228"/>
      <c r="AX180" s="228"/>
      <c r="AY180" s="363"/>
      <c r="AZ180" s="1821"/>
      <c r="BA180" s="1821"/>
      <c r="BB180" s="1821"/>
      <c r="BC180" s="1821"/>
      <c r="BD180" s="1821"/>
      <c r="BE180" s="1821"/>
      <c r="BF180" s="1821"/>
      <c r="BG180" s="1821"/>
      <c r="BH180" s="1821"/>
      <c r="BI180" s="1821"/>
      <c r="BJ180" s="1821"/>
      <c r="BK180" s="1821"/>
      <c r="BL180" s="1821"/>
      <c r="BM180" s="1821"/>
      <c r="BN180" s="1821"/>
      <c r="BO180" s="1821"/>
      <c r="BP180" s="1821"/>
      <c r="BQ180" s="1821"/>
      <c r="BR180" s="1821"/>
      <c r="BS180" s="1821"/>
      <c r="BT180" s="1821"/>
      <c r="BU180" s="1821"/>
      <c r="BV180" s="1821"/>
      <c r="BW180" s="1821"/>
      <c r="BX180" s="1821"/>
      <c r="BY180" s="1821"/>
      <c r="BZ180" s="1821"/>
      <c r="CA180" s="1821"/>
      <c r="CB180" s="1821"/>
      <c r="CC180" s="1821"/>
      <c r="CD180" s="1821"/>
      <c r="CE180" s="1821"/>
      <c r="CF180" s="1821"/>
    </row>
    <row r="181" spans="2:93" ht="5.25" customHeight="1">
      <c r="B181" s="330"/>
      <c r="C181" s="307"/>
      <c r="E181" s="1875"/>
      <c r="F181" s="1875"/>
      <c r="G181" s="1875"/>
      <c r="H181" s="1875"/>
      <c r="I181" s="1875"/>
      <c r="J181" s="1875"/>
      <c r="K181" s="1875"/>
      <c r="L181" s="1875"/>
      <c r="M181" s="1875"/>
      <c r="N181" s="1875"/>
      <c r="O181" s="1875"/>
      <c r="P181" s="1875"/>
      <c r="Q181" s="1875"/>
      <c r="R181" s="1875"/>
      <c r="S181" s="1875"/>
      <c r="T181" s="1875"/>
      <c r="U181" s="1875"/>
      <c r="V181" s="1875"/>
      <c r="W181" s="1876"/>
      <c r="X181" s="1876"/>
      <c r="Y181" s="1876"/>
      <c r="Z181" s="1876"/>
      <c r="AA181" s="1876"/>
      <c r="AB181" s="1876"/>
      <c r="AC181" s="1876"/>
      <c r="AD181" s="1876"/>
      <c r="AE181" s="1876"/>
      <c r="AF181" s="1876"/>
      <c r="AG181" s="1876"/>
      <c r="AH181" s="1876"/>
      <c r="AI181" s="1876"/>
      <c r="AJ181" s="1876"/>
      <c r="AK181" s="1876"/>
      <c r="AL181" s="1876"/>
      <c r="AM181" s="1876"/>
      <c r="AN181" s="1874"/>
      <c r="AO181" s="362"/>
      <c r="AP181" s="362"/>
      <c r="AQ181" s="362"/>
      <c r="AR181" s="362"/>
      <c r="AS181" s="362"/>
      <c r="AT181" s="362"/>
      <c r="AU181" s="364"/>
      <c r="AV181" s="228"/>
      <c r="AX181" s="1873"/>
      <c r="AY181" s="1873"/>
      <c r="AZ181" s="1873"/>
      <c r="BA181" s="1873"/>
      <c r="BB181" s="1873"/>
      <c r="BC181" s="1873"/>
      <c r="BD181" s="1873"/>
      <c r="BE181" s="2258"/>
      <c r="BF181" s="2258"/>
      <c r="BG181" s="2257"/>
      <c r="BH181" s="2257"/>
      <c r="BI181" s="2257"/>
      <c r="BJ181" s="2257"/>
      <c r="BK181" s="2257"/>
      <c r="BL181" s="2257"/>
      <c r="BM181" s="2257"/>
      <c r="BN181" s="2257"/>
      <c r="BO181" s="2258"/>
      <c r="BP181" s="2258"/>
      <c r="BQ181" s="2257"/>
      <c r="BR181" s="2257"/>
      <c r="BS181" s="2257"/>
      <c r="BT181" s="2257"/>
      <c r="BU181" s="2257"/>
      <c r="BV181" s="2257"/>
      <c r="BW181" s="2257"/>
      <c r="BX181" s="2258"/>
      <c r="BY181" s="2258"/>
      <c r="BZ181" s="2257"/>
      <c r="CA181" s="2257"/>
      <c r="CB181" s="2257"/>
      <c r="CC181" s="2257"/>
      <c r="CD181" s="2257"/>
      <c r="CE181" s="2257"/>
      <c r="CF181" s="2257"/>
    </row>
    <row r="182" spans="2:93" ht="5.25" customHeight="1">
      <c r="B182" s="330"/>
      <c r="C182" s="307"/>
      <c r="E182" s="1875"/>
      <c r="F182" s="1875"/>
      <c r="G182" s="1875"/>
      <c r="H182" s="1875"/>
      <c r="I182" s="1875"/>
      <c r="J182" s="1875"/>
      <c r="K182" s="1875"/>
      <c r="L182" s="1875"/>
      <c r="M182" s="1875"/>
      <c r="N182" s="1875"/>
      <c r="O182" s="1875"/>
      <c r="P182" s="1875"/>
      <c r="Q182" s="1875"/>
      <c r="R182" s="1875"/>
      <c r="S182" s="1875"/>
      <c r="T182" s="1875"/>
      <c r="U182" s="1875"/>
      <c r="V182" s="1875"/>
      <c r="W182" s="1876"/>
      <c r="X182" s="1876"/>
      <c r="Y182" s="1876"/>
      <c r="Z182" s="1876"/>
      <c r="AA182" s="1876"/>
      <c r="AB182" s="1876"/>
      <c r="AC182" s="1876"/>
      <c r="AD182" s="1876"/>
      <c r="AE182" s="1876"/>
      <c r="AF182" s="1876"/>
      <c r="AG182" s="1876"/>
      <c r="AH182" s="1876"/>
      <c r="AI182" s="1876"/>
      <c r="AJ182" s="1876"/>
      <c r="AK182" s="1876"/>
      <c r="AL182" s="1876"/>
      <c r="AM182" s="1876"/>
      <c r="AN182" s="1877"/>
      <c r="AO182" s="362"/>
      <c r="AP182" s="362"/>
      <c r="AQ182" s="362"/>
      <c r="AR182" s="362"/>
      <c r="AS182" s="362"/>
      <c r="AT182" s="362"/>
      <c r="AU182" s="442"/>
      <c r="AV182" s="228"/>
      <c r="AX182" s="1873"/>
      <c r="AY182" s="1873"/>
      <c r="AZ182" s="1873"/>
      <c r="BA182" s="1873"/>
      <c r="BB182" s="1873"/>
      <c r="BC182" s="1873"/>
      <c r="BD182" s="1873"/>
      <c r="BE182" s="2258"/>
      <c r="BF182" s="2258"/>
      <c r="BG182" s="2257"/>
      <c r="BH182" s="2257"/>
      <c r="BI182" s="2257"/>
      <c r="BJ182" s="2257"/>
      <c r="BK182" s="2257"/>
      <c r="BL182" s="2257"/>
      <c r="BM182" s="2257"/>
      <c r="BN182" s="2257"/>
      <c r="BO182" s="2258"/>
      <c r="BP182" s="2258"/>
      <c r="BQ182" s="2257"/>
      <c r="BR182" s="2257"/>
      <c r="BS182" s="2257"/>
      <c r="BT182" s="2257"/>
      <c r="BU182" s="2257"/>
      <c r="BV182" s="2257"/>
      <c r="BW182" s="2257"/>
      <c r="BX182" s="2258"/>
      <c r="BY182" s="2258"/>
      <c r="BZ182" s="2257"/>
      <c r="CA182" s="2257"/>
      <c r="CB182" s="2257"/>
      <c r="CC182" s="2257"/>
      <c r="CD182" s="2257"/>
      <c r="CE182" s="2257"/>
      <c r="CF182" s="2257"/>
    </row>
    <row r="183" spans="2:93" ht="5.25" customHeight="1">
      <c r="B183" s="330"/>
      <c r="C183" s="307"/>
      <c r="E183" s="1875"/>
      <c r="F183" s="1875"/>
      <c r="G183" s="1875"/>
      <c r="H183" s="1875"/>
      <c r="I183" s="1875"/>
      <c r="J183" s="1875"/>
      <c r="K183" s="1875"/>
      <c r="L183" s="1875"/>
      <c r="M183" s="1875"/>
      <c r="N183" s="1875"/>
      <c r="O183" s="1875"/>
      <c r="P183" s="1875"/>
      <c r="Q183" s="1875"/>
      <c r="R183" s="1875"/>
      <c r="S183" s="1875"/>
      <c r="T183" s="1875"/>
      <c r="U183" s="1875"/>
      <c r="V183" s="1875"/>
      <c r="W183" s="1876"/>
      <c r="X183" s="1876"/>
      <c r="Y183" s="1876"/>
      <c r="Z183" s="1876"/>
      <c r="AA183" s="1876"/>
      <c r="AB183" s="1876"/>
      <c r="AC183" s="1876"/>
      <c r="AD183" s="1876"/>
      <c r="AE183" s="1876"/>
      <c r="AF183" s="1876"/>
      <c r="AG183" s="1876"/>
      <c r="AH183" s="1876"/>
      <c r="AI183" s="1876"/>
      <c r="AJ183" s="1876"/>
      <c r="AK183" s="1876"/>
      <c r="AL183" s="1876"/>
      <c r="AM183" s="1876"/>
      <c r="AN183" s="1877"/>
      <c r="AO183" s="362"/>
      <c r="AP183" s="362"/>
      <c r="AQ183" s="362"/>
      <c r="AR183" s="362"/>
      <c r="AS183" s="362"/>
      <c r="AT183" s="362"/>
      <c r="AU183" s="442"/>
      <c r="AV183" s="228"/>
      <c r="AX183" s="1873"/>
      <c r="AY183" s="1873"/>
      <c r="AZ183" s="1873"/>
      <c r="BA183" s="1873"/>
      <c r="BB183" s="1873"/>
      <c r="BC183" s="1873"/>
      <c r="BD183" s="1873"/>
      <c r="BE183" s="2258"/>
      <c r="BF183" s="2258"/>
      <c r="BG183" s="2257"/>
      <c r="BH183" s="2257"/>
      <c r="BI183" s="2257"/>
      <c r="BJ183" s="2257"/>
      <c r="BK183" s="2257"/>
      <c r="BL183" s="2257"/>
      <c r="BM183" s="2257"/>
      <c r="BN183" s="2257"/>
      <c r="BO183" s="2258"/>
      <c r="BP183" s="2258"/>
      <c r="BQ183" s="2257"/>
      <c r="BR183" s="2257"/>
      <c r="BS183" s="2257"/>
      <c r="BT183" s="2257"/>
      <c r="BU183" s="2257"/>
      <c r="BV183" s="2257"/>
      <c r="BW183" s="2257"/>
      <c r="BX183" s="2258"/>
      <c r="BY183" s="2258"/>
      <c r="BZ183" s="2257"/>
      <c r="CA183" s="2257"/>
      <c r="CB183" s="2257"/>
      <c r="CC183" s="2257"/>
      <c r="CD183" s="2257"/>
      <c r="CE183" s="2257"/>
      <c r="CF183" s="2257"/>
    </row>
    <row r="184" spans="2:93" ht="5.25" customHeight="1">
      <c r="B184" s="330"/>
      <c r="C184" s="307"/>
      <c r="E184" s="1875"/>
      <c r="F184" s="1875"/>
      <c r="G184" s="1875"/>
      <c r="H184" s="1875"/>
      <c r="I184" s="1875"/>
      <c r="J184" s="1875"/>
      <c r="K184" s="1875"/>
      <c r="L184" s="1875"/>
      <c r="M184" s="1875"/>
      <c r="N184" s="1875"/>
      <c r="O184" s="1875"/>
      <c r="P184" s="1875"/>
      <c r="Q184" s="1875"/>
      <c r="R184" s="1875"/>
      <c r="S184" s="1875"/>
      <c r="T184" s="1875"/>
      <c r="U184" s="1875"/>
      <c r="V184" s="1875"/>
      <c r="W184" s="1876"/>
      <c r="X184" s="1876"/>
      <c r="Y184" s="1876"/>
      <c r="Z184" s="1876"/>
      <c r="AA184" s="1876"/>
      <c r="AB184" s="1876"/>
      <c r="AC184" s="1876"/>
      <c r="AD184" s="1876"/>
      <c r="AE184" s="1876"/>
      <c r="AF184" s="1876"/>
      <c r="AG184" s="1876"/>
      <c r="AH184" s="1876"/>
      <c r="AI184" s="1876"/>
      <c r="AJ184" s="1876"/>
      <c r="AK184" s="1876"/>
      <c r="AL184" s="1876"/>
      <c r="AM184" s="1876"/>
      <c r="AN184" s="1877"/>
      <c r="AO184" s="362"/>
      <c r="AP184" s="362"/>
      <c r="AQ184" s="362"/>
      <c r="AR184" s="362"/>
      <c r="AS184" s="362"/>
      <c r="AT184" s="362"/>
      <c r="AU184" s="442"/>
      <c r="AV184" s="228"/>
      <c r="AX184" s="1873"/>
      <c r="AY184" s="1873"/>
      <c r="AZ184" s="1873"/>
      <c r="BA184" s="1873"/>
      <c r="BB184" s="1873"/>
      <c r="BC184" s="1873"/>
      <c r="BD184" s="1873"/>
      <c r="BE184" s="2258"/>
      <c r="BF184" s="2258"/>
      <c r="BG184" s="2257"/>
      <c r="BH184" s="2257"/>
      <c r="BI184" s="2257"/>
      <c r="BJ184" s="2257"/>
      <c r="BK184" s="2257"/>
      <c r="BL184" s="2257"/>
      <c r="BM184" s="2257"/>
      <c r="BN184" s="2257"/>
      <c r="BO184" s="2258"/>
      <c r="BP184" s="2258"/>
      <c r="BQ184" s="2257"/>
      <c r="BR184" s="2257"/>
      <c r="BS184" s="2257"/>
      <c r="BT184" s="2257"/>
      <c r="BU184" s="2257"/>
      <c r="BV184" s="2257"/>
      <c r="BW184" s="2257"/>
      <c r="BX184" s="2258"/>
      <c r="BY184" s="2258"/>
      <c r="BZ184" s="2257"/>
      <c r="CA184" s="2257"/>
      <c r="CB184" s="2257"/>
      <c r="CC184" s="2257"/>
      <c r="CD184" s="2257"/>
      <c r="CE184" s="2257"/>
      <c r="CF184" s="2257"/>
    </row>
    <row r="185" spans="2:93" ht="5.25" customHeight="1">
      <c r="B185" s="330"/>
      <c r="C185" s="307"/>
      <c r="AO185" s="362"/>
      <c r="AP185" s="362"/>
      <c r="AQ185" s="362"/>
      <c r="AR185" s="362"/>
      <c r="AS185" s="362"/>
      <c r="AT185" s="362"/>
      <c r="AU185" s="330"/>
      <c r="AX185" s="1873"/>
      <c r="AY185" s="1873"/>
      <c r="AZ185" s="1873"/>
      <c r="BA185" s="1873"/>
      <c r="BB185" s="1873"/>
      <c r="BC185" s="1873"/>
      <c r="BD185" s="1873"/>
      <c r="BE185" s="2258"/>
      <c r="BF185" s="2258"/>
      <c r="BG185" s="2257"/>
      <c r="BH185" s="2257"/>
      <c r="BI185" s="2257"/>
      <c r="BJ185" s="2257"/>
      <c r="BK185" s="2257"/>
      <c r="BL185" s="2257"/>
      <c r="BM185" s="2257"/>
      <c r="BN185" s="2257"/>
      <c r="BO185" s="2258"/>
      <c r="BP185" s="2258"/>
      <c r="BQ185" s="2257"/>
      <c r="BR185" s="2257"/>
      <c r="BS185" s="2257"/>
      <c r="BT185" s="2257"/>
      <c r="BU185" s="2257"/>
      <c r="BV185" s="2257"/>
      <c r="BW185" s="2257"/>
      <c r="BX185" s="2259"/>
      <c r="BY185" s="2259"/>
      <c r="BZ185" s="2259"/>
      <c r="CA185" s="2259"/>
      <c r="CB185" s="2259"/>
      <c r="CC185" s="2259"/>
      <c r="CD185" s="2259"/>
      <c r="CE185" s="2259"/>
      <c r="CF185" s="2259"/>
    </row>
    <row r="186" spans="2:93" ht="5.25" customHeight="1">
      <c r="B186" s="330"/>
      <c r="C186" s="307"/>
      <c r="AO186" s="362"/>
      <c r="AP186" s="362"/>
      <c r="AQ186" s="362"/>
      <c r="AR186" s="362"/>
      <c r="AS186" s="362"/>
      <c r="AT186" s="362"/>
      <c r="AU186" s="330"/>
      <c r="AX186" s="1873"/>
      <c r="AY186" s="1873"/>
      <c r="AZ186" s="1873"/>
      <c r="BA186" s="1873"/>
      <c r="BB186" s="1873"/>
      <c r="BC186" s="1873"/>
      <c r="BD186" s="1873"/>
      <c r="BE186" s="2258"/>
      <c r="BF186" s="2258"/>
      <c r="BG186" s="2257"/>
      <c r="BH186" s="2257"/>
      <c r="BI186" s="2257"/>
      <c r="BJ186" s="2257"/>
      <c r="BK186" s="2257"/>
      <c r="BL186" s="2257"/>
      <c r="BM186" s="2257"/>
      <c r="BN186" s="2257"/>
      <c r="BO186" s="2258"/>
      <c r="BP186" s="2258"/>
      <c r="BQ186" s="2257"/>
      <c r="BR186" s="2257"/>
      <c r="BS186" s="2257"/>
      <c r="BT186" s="2257"/>
      <c r="BU186" s="2257"/>
      <c r="BV186" s="2257"/>
      <c r="BW186" s="2257"/>
      <c r="BX186" s="2259"/>
      <c r="BY186" s="2259"/>
      <c r="BZ186" s="2259"/>
      <c r="CA186" s="2259"/>
      <c r="CB186" s="2259"/>
      <c r="CC186" s="2259"/>
      <c r="CD186" s="2259"/>
      <c r="CE186" s="2259"/>
      <c r="CF186" s="2259"/>
    </row>
    <row r="187" spans="2:93" ht="5.25" customHeight="1">
      <c r="B187" s="330"/>
      <c r="C187" s="307"/>
      <c r="AU187" s="330"/>
      <c r="AX187" s="1873"/>
      <c r="AY187" s="1873"/>
      <c r="AZ187" s="1873"/>
      <c r="BA187" s="1873"/>
      <c r="BB187" s="1873"/>
      <c r="BC187" s="1873"/>
      <c r="BD187" s="1873"/>
      <c r="BE187" s="2258"/>
      <c r="BF187" s="2258"/>
      <c r="BG187" s="2257"/>
      <c r="BH187" s="2257"/>
      <c r="BI187" s="2257"/>
      <c r="BJ187" s="2257"/>
      <c r="BK187" s="2257"/>
      <c r="BL187" s="2257"/>
      <c r="BM187" s="2257"/>
      <c r="BN187" s="2257"/>
      <c r="BO187" s="2258"/>
      <c r="BP187" s="2258"/>
      <c r="BQ187" s="2257"/>
      <c r="BR187" s="2257"/>
      <c r="BS187" s="2257"/>
      <c r="BT187" s="2257"/>
      <c r="BU187" s="2257"/>
      <c r="BV187" s="2257"/>
      <c r="BW187" s="2257"/>
      <c r="BX187" s="2259"/>
      <c r="BY187" s="2259"/>
      <c r="BZ187" s="2259"/>
      <c r="CA187" s="2259"/>
      <c r="CB187" s="2259"/>
      <c r="CC187" s="2259"/>
      <c r="CD187" s="2259"/>
      <c r="CE187" s="2259"/>
      <c r="CF187" s="2259"/>
    </row>
    <row r="188" spans="2:93" ht="5.25" customHeight="1">
      <c r="B188" s="330"/>
      <c r="C188" s="307"/>
      <c r="AO188" s="307"/>
      <c r="AP188" s="307"/>
      <c r="AQ188" s="307"/>
      <c r="AR188" s="307"/>
      <c r="AS188" s="307"/>
      <c r="AT188" s="307"/>
      <c r="AU188" s="330"/>
      <c r="AX188" s="1873"/>
      <c r="AY188" s="1873"/>
      <c r="AZ188" s="1873"/>
      <c r="BA188" s="1873"/>
      <c r="BB188" s="1873"/>
      <c r="BC188" s="1873"/>
      <c r="BD188" s="1873"/>
      <c r="BE188" s="2258"/>
      <c r="BF188" s="2258"/>
      <c r="BG188" s="2257"/>
      <c r="BH188" s="2257"/>
      <c r="BI188" s="2257"/>
      <c r="BJ188" s="2257"/>
      <c r="BK188" s="2257"/>
      <c r="BL188" s="2257"/>
      <c r="BM188" s="2257"/>
      <c r="BN188" s="2257"/>
      <c r="BO188" s="2258"/>
      <c r="BP188" s="2258"/>
      <c r="BQ188" s="2257"/>
      <c r="BR188" s="2257"/>
      <c r="BS188" s="2257"/>
      <c r="BT188" s="2257"/>
      <c r="BU188" s="2257"/>
      <c r="BV188" s="2257"/>
      <c r="BW188" s="2257"/>
      <c r="BX188" s="2259"/>
      <c r="BY188" s="2259"/>
      <c r="BZ188" s="2259"/>
      <c r="CA188" s="2259"/>
      <c r="CB188" s="2259"/>
      <c r="CC188" s="2259"/>
      <c r="CD188" s="2259"/>
      <c r="CE188" s="2259"/>
      <c r="CF188" s="2259"/>
    </row>
    <row r="189" spans="2:93" ht="5.25" customHeight="1">
      <c r="B189" s="330"/>
      <c r="C189" s="307"/>
      <c r="AO189" s="307"/>
      <c r="AP189" s="307"/>
      <c r="AQ189" s="307"/>
      <c r="AR189" s="307"/>
      <c r="AS189" s="307"/>
      <c r="AT189" s="307"/>
      <c r="AU189" s="330"/>
      <c r="AY189" s="365"/>
      <c r="AZ189" s="365"/>
      <c r="BA189" s="365"/>
      <c r="BB189" s="365"/>
      <c r="BC189" s="365"/>
      <c r="BD189" s="366"/>
      <c r="BE189" s="366"/>
      <c r="BF189" s="366"/>
      <c r="BG189" s="366"/>
      <c r="BH189" s="366"/>
      <c r="BI189" s="366"/>
      <c r="BJ189" s="366"/>
      <c r="BK189" s="366"/>
      <c r="BL189" s="366"/>
      <c r="BM189" s="366"/>
      <c r="BN189" s="366"/>
      <c r="BO189" s="366"/>
      <c r="BP189" s="366"/>
      <c r="BQ189" s="366"/>
      <c r="BR189" s="366"/>
      <c r="BS189" s="366"/>
      <c r="BT189" s="366"/>
      <c r="BU189" s="366"/>
      <c r="BV189" s="366"/>
      <c r="BW189" s="366"/>
      <c r="BX189" s="366"/>
      <c r="BY189" s="366"/>
      <c r="BZ189" s="366"/>
      <c r="CA189" s="366"/>
      <c r="CB189" s="366"/>
      <c r="CC189" s="366"/>
      <c r="CD189" s="366"/>
      <c r="CE189" s="366"/>
      <c r="CF189" s="366"/>
    </row>
    <row r="190" spans="2:93" ht="5.25" customHeight="1">
      <c r="B190" s="314"/>
      <c r="C190" s="307"/>
      <c r="AO190" s="307"/>
      <c r="AP190" s="307"/>
      <c r="AQ190" s="307"/>
      <c r="AR190" s="307"/>
      <c r="AS190" s="307"/>
      <c r="AT190" s="307"/>
      <c r="AU190" s="330"/>
      <c r="AY190" s="365"/>
      <c r="AZ190" s="365"/>
      <c r="BA190" s="365"/>
      <c r="BB190" s="365"/>
      <c r="BC190" s="365"/>
      <c r="BD190" s="366"/>
      <c r="BE190" s="366"/>
      <c r="BF190" s="366"/>
      <c r="BG190" s="366"/>
      <c r="BH190" s="366"/>
      <c r="BI190" s="366"/>
      <c r="BJ190" s="366"/>
      <c r="BK190" s="366"/>
      <c r="BL190" s="366"/>
      <c r="BM190" s="366"/>
      <c r="BN190" s="366"/>
      <c r="BO190" s="366"/>
      <c r="BP190" s="366"/>
      <c r="BQ190" s="366"/>
      <c r="BR190" s="366"/>
      <c r="BS190" s="366"/>
      <c r="BT190" s="366"/>
      <c r="BU190" s="366"/>
      <c r="BV190" s="366"/>
      <c r="BW190" s="366"/>
      <c r="BX190" s="366"/>
      <c r="BY190" s="366"/>
      <c r="BZ190" s="366"/>
      <c r="CA190" s="366"/>
      <c r="CB190" s="366"/>
      <c r="CC190" s="366"/>
      <c r="CD190" s="366"/>
      <c r="CE190" s="366"/>
      <c r="CF190" s="366"/>
    </row>
    <row r="191" spans="2:93" ht="5.25" customHeight="1">
      <c r="B191" s="330"/>
      <c r="C191" s="307"/>
      <c r="AO191" s="307"/>
      <c r="AP191" s="307"/>
      <c r="AQ191" s="307"/>
      <c r="AR191" s="307"/>
      <c r="AS191" s="307"/>
      <c r="AT191" s="307"/>
      <c r="AU191" s="330"/>
      <c r="AY191" s="421"/>
      <c r="AZ191" s="421"/>
      <c r="BA191" s="421"/>
      <c r="BB191" s="421"/>
      <c r="BC191" s="421"/>
      <c r="BD191" s="366"/>
      <c r="BE191" s="366"/>
      <c r="BF191" s="366"/>
      <c r="BG191" s="366"/>
      <c r="BH191" s="366"/>
      <c r="BI191" s="366"/>
      <c r="BJ191" s="366"/>
      <c r="BK191" s="366"/>
      <c r="BL191" s="366"/>
      <c r="BM191" s="366"/>
      <c r="BN191" s="366"/>
      <c r="BO191" s="366"/>
      <c r="BP191" s="366"/>
      <c r="BQ191" s="366"/>
      <c r="BR191" s="366"/>
      <c r="BS191" s="366"/>
      <c r="BT191" s="366"/>
      <c r="BU191" s="366"/>
      <c r="BV191" s="366"/>
      <c r="BW191" s="366"/>
      <c r="BX191" s="366"/>
      <c r="BY191" s="366"/>
      <c r="BZ191" s="366"/>
      <c r="CA191" s="366"/>
      <c r="CB191" s="366"/>
      <c r="CC191" s="366"/>
      <c r="CD191" s="366"/>
      <c r="CE191" s="366"/>
      <c r="CF191" s="366"/>
    </row>
    <row r="192" spans="2:93" ht="5.25" customHeight="1">
      <c r="B192" s="314"/>
      <c r="C192" s="307"/>
      <c r="AO192" s="307"/>
      <c r="AP192" s="307"/>
      <c r="AQ192" s="307"/>
      <c r="AR192" s="307"/>
      <c r="AS192" s="307"/>
      <c r="AT192" s="307"/>
      <c r="AU192" s="330"/>
      <c r="AY192" s="421"/>
      <c r="AZ192" s="421"/>
      <c r="BA192" s="421"/>
      <c r="BB192" s="421"/>
      <c r="BC192" s="421"/>
      <c r="BD192" s="366"/>
      <c r="BE192" s="366"/>
      <c r="BF192" s="366"/>
      <c r="BG192" s="366"/>
      <c r="BH192" s="366"/>
      <c r="BI192" s="366"/>
      <c r="BJ192" s="366"/>
      <c r="BK192" s="366"/>
      <c r="BL192" s="366"/>
      <c r="BM192" s="366"/>
      <c r="BN192" s="366"/>
      <c r="BO192" s="366"/>
      <c r="BP192" s="366"/>
      <c r="BQ192" s="366"/>
      <c r="BR192" s="366"/>
      <c r="BS192" s="366"/>
      <c r="BT192" s="366"/>
      <c r="BU192" s="366"/>
      <c r="BV192" s="366"/>
      <c r="BW192" s="366"/>
      <c r="BX192" s="366"/>
      <c r="BY192" s="366"/>
      <c r="BZ192" s="366"/>
      <c r="CA192" s="366"/>
      <c r="CB192" s="366"/>
      <c r="CC192" s="366"/>
      <c r="CD192" s="366"/>
      <c r="CE192" s="366"/>
      <c r="CF192" s="366"/>
    </row>
    <row r="193" spans="2:84" ht="5.25" customHeight="1">
      <c r="B193" s="330"/>
      <c r="C193" s="307"/>
      <c r="AY193" s="421"/>
      <c r="AZ193" s="421"/>
      <c r="BA193" s="421"/>
      <c r="BB193" s="421"/>
      <c r="BC193" s="421"/>
      <c r="BD193" s="366"/>
      <c r="BE193" s="366"/>
      <c r="BF193" s="366"/>
      <c r="BG193" s="366"/>
      <c r="BH193" s="366"/>
      <c r="BI193" s="366"/>
      <c r="BJ193" s="366"/>
      <c r="BK193" s="366"/>
      <c r="BL193" s="366"/>
      <c r="BM193" s="366"/>
      <c r="BN193" s="366"/>
      <c r="BO193" s="366"/>
      <c r="BP193" s="366"/>
      <c r="BQ193" s="366"/>
      <c r="BR193" s="366"/>
      <c r="BS193" s="366"/>
      <c r="BT193" s="366"/>
      <c r="BU193" s="366"/>
      <c r="BV193" s="366"/>
      <c r="BW193" s="366"/>
      <c r="BX193" s="366"/>
      <c r="BY193" s="366"/>
      <c r="BZ193" s="366"/>
      <c r="CA193" s="366"/>
      <c r="CB193" s="366"/>
      <c r="CC193" s="366"/>
      <c r="CD193" s="366"/>
      <c r="CE193" s="366"/>
      <c r="CF193" s="366"/>
    </row>
    <row r="194" spans="2:84" ht="5.25" customHeight="1">
      <c r="B194" s="314"/>
      <c r="C194" s="307"/>
      <c r="AY194" s="421"/>
      <c r="AZ194" s="421"/>
      <c r="BA194" s="421"/>
      <c r="BB194" s="421"/>
      <c r="BC194" s="421"/>
      <c r="BD194" s="366"/>
      <c r="BE194" s="366"/>
      <c r="BF194" s="366"/>
      <c r="BG194" s="366"/>
      <c r="BH194" s="366"/>
      <c r="BI194" s="366"/>
      <c r="BJ194" s="366"/>
      <c r="BK194" s="366"/>
      <c r="BL194" s="366"/>
      <c r="BM194" s="366"/>
      <c r="BN194" s="366"/>
      <c r="BO194" s="366"/>
      <c r="BP194" s="366"/>
      <c r="BQ194" s="366"/>
      <c r="BR194" s="366"/>
      <c r="BS194" s="366"/>
      <c r="BT194" s="366"/>
      <c r="BU194" s="366"/>
      <c r="BV194" s="366"/>
      <c r="BW194" s="366"/>
      <c r="BX194" s="366"/>
      <c r="BY194" s="366"/>
      <c r="BZ194" s="366"/>
      <c r="CA194" s="366"/>
      <c r="CB194" s="366"/>
      <c r="CC194" s="366"/>
      <c r="CD194" s="366"/>
      <c r="CE194" s="366"/>
      <c r="CF194" s="366"/>
    </row>
    <row r="195" spans="2:84" ht="9" customHeight="1">
      <c r="B195" s="314"/>
      <c r="C195" s="307"/>
      <c r="D195" s="315"/>
      <c r="AY195" s="421"/>
      <c r="AZ195" s="421"/>
      <c r="BA195" s="421"/>
      <c r="BB195" s="421"/>
      <c r="BC195" s="421"/>
      <c r="BD195" s="366"/>
      <c r="BE195" s="366"/>
      <c r="BF195" s="366"/>
      <c r="BG195" s="366"/>
      <c r="BH195" s="366"/>
      <c r="BI195" s="366"/>
      <c r="BJ195" s="366"/>
      <c r="BK195" s="366"/>
      <c r="BL195" s="366"/>
      <c r="BM195" s="366"/>
      <c r="BN195" s="366"/>
      <c r="BO195" s="366"/>
      <c r="BP195" s="366"/>
      <c r="BQ195" s="366"/>
      <c r="BR195" s="366"/>
      <c r="BS195" s="366"/>
      <c r="BT195" s="366"/>
      <c r="BU195" s="366"/>
      <c r="BV195" s="366"/>
      <c r="BW195" s="366"/>
      <c r="BX195" s="366"/>
      <c r="BY195" s="366"/>
      <c r="BZ195" s="366"/>
      <c r="CA195" s="366"/>
      <c r="CB195" s="366"/>
      <c r="CC195" s="366"/>
      <c r="CD195" s="366"/>
      <c r="CE195" s="366"/>
      <c r="CF195" s="366"/>
    </row>
    <row r="196" spans="2:84" ht="9" customHeight="1">
      <c r="B196" s="314"/>
      <c r="C196" s="307"/>
      <c r="D196" s="315"/>
      <c r="AY196" s="421"/>
      <c r="AZ196" s="421"/>
      <c r="BA196" s="421"/>
      <c r="BB196" s="421"/>
      <c r="BC196" s="421"/>
      <c r="BD196" s="366"/>
      <c r="BE196" s="366"/>
      <c r="BF196" s="366"/>
      <c r="BG196" s="366"/>
      <c r="BH196" s="366"/>
      <c r="BI196" s="366"/>
      <c r="BJ196" s="366"/>
      <c r="BK196" s="366"/>
      <c r="BL196" s="366"/>
      <c r="BM196" s="366"/>
      <c r="BN196" s="366"/>
      <c r="BO196" s="366"/>
      <c r="BP196" s="366"/>
      <c r="BQ196" s="366"/>
      <c r="BR196" s="366"/>
      <c r="BS196" s="366"/>
      <c r="BT196" s="366"/>
      <c r="BU196" s="366"/>
      <c r="BV196" s="366"/>
      <c r="BW196" s="366"/>
      <c r="BX196" s="366"/>
      <c r="BY196" s="366"/>
      <c r="BZ196" s="366"/>
      <c r="CA196" s="366"/>
      <c r="CB196" s="366"/>
      <c r="CC196" s="366"/>
      <c r="CD196" s="366"/>
      <c r="CE196" s="366"/>
      <c r="CF196" s="366"/>
    </row>
  </sheetData>
  <sheetProtection password="8E92" sheet="1" objects="1" scenarios="1"/>
  <mergeCells count="438">
    <mergeCell ref="AX185:BD188"/>
    <mergeCell ref="BE181:BF184"/>
    <mergeCell ref="E175:AV177"/>
    <mergeCell ref="E179:V181"/>
    <mergeCell ref="W179:AM181"/>
    <mergeCell ref="AX175:AY177"/>
    <mergeCell ref="BH35:BO37"/>
    <mergeCell ref="BH38:BO40"/>
    <mergeCell ref="AG29:AP31"/>
    <mergeCell ref="AG32:AP34"/>
    <mergeCell ref="AG35:AP37"/>
    <mergeCell ref="AG38:AP40"/>
    <mergeCell ref="AQ29:BG31"/>
    <mergeCell ref="AQ32:BG34"/>
    <mergeCell ref="AQ35:BG37"/>
    <mergeCell ref="AQ38:BG40"/>
    <mergeCell ref="BE185:BF188"/>
    <mergeCell ref="AJ137:AK140"/>
    <mergeCell ref="AL137:AM140"/>
    <mergeCell ref="AN137:AO140"/>
    <mergeCell ref="AP137:AQ140"/>
    <mergeCell ref="AR137:AS140"/>
    <mergeCell ref="AT137:AU140"/>
    <mergeCell ref="AV137:AW140"/>
    <mergeCell ref="BZ181:CF184"/>
    <mergeCell ref="BX181:BY184"/>
    <mergeCell ref="BQ181:BW184"/>
    <mergeCell ref="BO181:BP184"/>
    <mergeCell ref="BG181:BN184"/>
    <mergeCell ref="BG185:BN188"/>
    <mergeCell ref="BQ185:BW188"/>
    <mergeCell ref="BO185:BP188"/>
    <mergeCell ref="BX185:BY188"/>
    <mergeCell ref="BZ185:CF188"/>
    <mergeCell ref="AX137:BA140"/>
    <mergeCell ref="BB137:CF140"/>
    <mergeCell ref="AJ133:AK136"/>
    <mergeCell ref="AL133:AM136"/>
    <mergeCell ref="AN133:AO136"/>
    <mergeCell ref="AP133:AQ136"/>
    <mergeCell ref="AR133:AS136"/>
    <mergeCell ref="AT133:AU136"/>
    <mergeCell ref="AV133:AW136"/>
    <mergeCell ref="AX133:BA136"/>
    <mergeCell ref="BB133:CF136"/>
    <mergeCell ref="AX129:BA132"/>
    <mergeCell ref="BB129:CF132"/>
    <mergeCell ref="E129:F132"/>
    <mergeCell ref="J129:V132"/>
    <mergeCell ref="W129:Y132"/>
    <mergeCell ref="Z129:AA132"/>
    <mergeCell ref="AB129:AC132"/>
    <mergeCell ref="AD129:AE132"/>
    <mergeCell ref="AF129:AG132"/>
    <mergeCell ref="AH129:AI132"/>
    <mergeCell ref="AJ129:AK132"/>
    <mergeCell ref="G129:I132"/>
    <mergeCell ref="AF137:AG140"/>
    <mergeCell ref="AH137:AI140"/>
    <mergeCell ref="G133:I136"/>
    <mergeCell ref="AL129:AM132"/>
    <mergeCell ref="AN129:AO132"/>
    <mergeCell ref="AP129:AQ132"/>
    <mergeCell ref="AR129:AS132"/>
    <mergeCell ref="AT129:AU132"/>
    <mergeCell ref="AV129:AW132"/>
    <mergeCell ref="CF117:CF123"/>
    <mergeCell ref="AA121:AG123"/>
    <mergeCell ref="AH121:AI123"/>
    <mergeCell ref="AJ121:AK123"/>
    <mergeCell ref="AL121:AM123"/>
    <mergeCell ref="AN121:AO123"/>
    <mergeCell ref="AP121:AQ123"/>
    <mergeCell ref="AR121:AS123"/>
    <mergeCell ref="AT121:AU123"/>
    <mergeCell ref="AV121:AW123"/>
    <mergeCell ref="AX121:AY123"/>
    <mergeCell ref="AZ121:BA123"/>
    <mergeCell ref="BB121:BC123"/>
    <mergeCell ref="BD121:BE123"/>
    <mergeCell ref="BF117:BJ123"/>
    <mergeCell ref="BK117:BP123"/>
    <mergeCell ref="BQ117:BW123"/>
    <mergeCell ref="BX117:CE123"/>
    <mergeCell ref="BQ110:BW116"/>
    <mergeCell ref="BX110:CE116"/>
    <mergeCell ref="CF110:CF116"/>
    <mergeCell ref="AA114:AG116"/>
    <mergeCell ref="AH114:AI116"/>
    <mergeCell ref="AJ114:AK116"/>
    <mergeCell ref="AL114:AM116"/>
    <mergeCell ref="AN114:AO116"/>
    <mergeCell ref="AP114:AQ116"/>
    <mergeCell ref="AR114:AS116"/>
    <mergeCell ref="AT114:AU116"/>
    <mergeCell ref="AV114:AW116"/>
    <mergeCell ref="AX114:AY116"/>
    <mergeCell ref="AZ114:BA116"/>
    <mergeCell ref="BB114:BC116"/>
    <mergeCell ref="BD114:BE116"/>
    <mergeCell ref="BF103:BJ109"/>
    <mergeCell ref="BK103:BP109"/>
    <mergeCell ref="E110:F116"/>
    <mergeCell ref="G110:I116"/>
    <mergeCell ref="J110:Z116"/>
    <mergeCell ref="AA110:AG113"/>
    <mergeCell ref="AH110:AR113"/>
    <mergeCell ref="AS110:AV113"/>
    <mergeCell ref="AW110:BE113"/>
    <mergeCell ref="BF110:BJ116"/>
    <mergeCell ref="BK110:BP116"/>
    <mergeCell ref="AL107:AM109"/>
    <mergeCell ref="AN107:AO109"/>
    <mergeCell ref="AP107:AQ109"/>
    <mergeCell ref="AR107:AS109"/>
    <mergeCell ref="AT107:AU109"/>
    <mergeCell ref="AV107:AW109"/>
    <mergeCell ref="AX107:AY109"/>
    <mergeCell ref="AZ107:BA109"/>
    <mergeCell ref="BB107:BC109"/>
    <mergeCell ref="E103:F109"/>
    <mergeCell ref="G103:I109"/>
    <mergeCell ref="BY54:CE56"/>
    <mergeCell ref="CF54:CF56"/>
    <mergeCell ref="J103:Z109"/>
    <mergeCell ref="BQ103:BW109"/>
    <mergeCell ref="BX103:CE109"/>
    <mergeCell ref="CF103:CF109"/>
    <mergeCell ref="AA103:AG106"/>
    <mergeCell ref="AA107:AG109"/>
    <mergeCell ref="AU66:BO68"/>
    <mergeCell ref="BP66:BW68"/>
    <mergeCell ref="BX66:BX68"/>
    <mergeCell ref="BY66:CE68"/>
    <mergeCell ref="CF66:CF68"/>
    <mergeCell ref="AJ69:AT71"/>
    <mergeCell ref="AU69:BO71"/>
    <mergeCell ref="BP69:BW71"/>
    <mergeCell ref="BX69:BX71"/>
    <mergeCell ref="BY69:CE71"/>
    <mergeCell ref="CF69:CF71"/>
    <mergeCell ref="E76:AL78"/>
    <mergeCell ref="BP72:BW74"/>
    <mergeCell ref="BX72:BX74"/>
    <mergeCell ref="BY72:CE74"/>
    <mergeCell ref="CF72:CF74"/>
    <mergeCell ref="BY45:CF47"/>
    <mergeCell ref="BP48:BW50"/>
    <mergeCell ref="BX48:BX50"/>
    <mergeCell ref="BY48:CE50"/>
    <mergeCell ref="CF48:CF50"/>
    <mergeCell ref="AG45:AI47"/>
    <mergeCell ref="BP57:BW59"/>
    <mergeCell ref="BX57:BX59"/>
    <mergeCell ref="BY57:CE59"/>
    <mergeCell ref="CF57:CF59"/>
    <mergeCell ref="AU45:BO47"/>
    <mergeCell ref="AJ45:AT47"/>
    <mergeCell ref="AJ48:AT50"/>
    <mergeCell ref="AJ51:AT53"/>
    <mergeCell ref="AJ54:AT56"/>
    <mergeCell ref="AU48:BO50"/>
    <mergeCell ref="AU51:BO53"/>
    <mergeCell ref="AU54:BO56"/>
    <mergeCell ref="BP51:BW53"/>
    <mergeCell ref="BX51:BX53"/>
    <mergeCell ref="BY51:CE53"/>
    <mergeCell ref="CF51:CF53"/>
    <mergeCell ref="BP54:BW56"/>
    <mergeCell ref="BX54:BX56"/>
    <mergeCell ref="BY35:CE37"/>
    <mergeCell ref="CF35:CF37"/>
    <mergeCell ref="BP38:BW40"/>
    <mergeCell ref="BX38:BX40"/>
    <mergeCell ref="BY38:CE40"/>
    <mergeCell ref="CF38:CF40"/>
    <mergeCell ref="BP29:BW31"/>
    <mergeCell ref="BX29:BX31"/>
    <mergeCell ref="BY29:CE31"/>
    <mergeCell ref="CF29:CF31"/>
    <mergeCell ref="BP32:BW34"/>
    <mergeCell ref="BX32:BX34"/>
    <mergeCell ref="BY32:CE34"/>
    <mergeCell ref="CF32:CF34"/>
    <mergeCell ref="E42:F52"/>
    <mergeCell ref="G42:K44"/>
    <mergeCell ref="L42:AD44"/>
    <mergeCell ref="G45:K49"/>
    <mergeCell ref="L45:AD49"/>
    <mergeCell ref="G50:K52"/>
    <mergeCell ref="L50:AB52"/>
    <mergeCell ref="AC50:AD52"/>
    <mergeCell ref="E53:F63"/>
    <mergeCell ref="G53:K55"/>
    <mergeCell ref="L53:AD55"/>
    <mergeCell ref="G56:K60"/>
    <mergeCell ref="L56:AD60"/>
    <mergeCell ref="G61:K63"/>
    <mergeCell ref="L61:AB63"/>
    <mergeCell ref="AC61:AD63"/>
    <mergeCell ref="E20:F30"/>
    <mergeCell ref="G20:K22"/>
    <mergeCell ref="G23:K27"/>
    <mergeCell ref="L23:AD27"/>
    <mergeCell ref="G28:K30"/>
    <mergeCell ref="L28:AB30"/>
    <mergeCell ref="AC28:AD30"/>
    <mergeCell ref="L20:AD22"/>
    <mergeCell ref="G39:K41"/>
    <mergeCell ref="E31:F41"/>
    <mergeCell ref="G31:K33"/>
    <mergeCell ref="L31:AD33"/>
    <mergeCell ref="G34:K38"/>
    <mergeCell ref="L34:AD38"/>
    <mergeCell ref="L39:AB41"/>
    <mergeCell ref="AC39:AD41"/>
    <mergeCell ref="E6:Z8"/>
    <mergeCell ref="AG6:BV8"/>
    <mergeCell ref="AG9:AQ12"/>
    <mergeCell ref="AR9:BG12"/>
    <mergeCell ref="BH9:BP12"/>
    <mergeCell ref="BQ9:BY12"/>
    <mergeCell ref="L12:AD16"/>
    <mergeCell ref="AG13:AQ15"/>
    <mergeCell ref="AR13:BG15"/>
    <mergeCell ref="BH13:BO15"/>
    <mergeCell ref="BP13:BP15"/>
    <mergeCell ref="BQ13:BX15"/>
    <mergeCell ref="BY13:BY15"/>
    <mergeCell ref="AG16:AQ18"/>
    <mergeCell ref="AR16:BG18"/>
    <mergeCell ref="G9:K11"/>
    <mergeCell ref="G12:K16"/>
    <mergeCell ref="BQ16:BX18"/>
    <mergeCell ref="BY16:BY18"/>
    <mergeCell ref="L9:AD11"/>
    <mergeCell ref="E9:F19"/>
    <mergeCell ref="G17:K19"/>
    <mergeCell ref="L17:AB19"/>
    <mergeCell ref="AC17:AD19"/>
    <mergeCell ref="BY26:CF28"/>
    <mergeCell ref="BZ16:CE18"/>
    <mergeCell ref="CF16:CF18"/>
    <mergeCell ref="BQ19:BX21"/>
    <mergeCell ref="BY19:BY21"/>
    <mergeCell ref="BZ19:CE21"/>
    <mergeCell ref="CF19:CF21"/>
    <mergeCell ref="CD4:CF6"/>
    <mergeCell ref="BZ9:CF12"/>
    <mergeCell ref="BZ13:CE15"/>
    <mergeCell ref="CF13:CF15"/>
    <mergeCell ref="AG48:AI59"/>
    <mergeCell ref="AJ57:AT59"/>
    <mergeCell ref="AU57:BO59"/>
    <mergeCell ref="AG42:BI44"/>
    <mergeCell ref="BP45:BX47"/>
    <mergeCell ref="BH26:BO28"/>
    <mergeCell ref="AG26:AP28"/>
    <mergeCell ref="AQ26:BG28"/>
    <mergeCell ref="BH29:BO31"/>
    <mergeCell ref="BH32:BO34"/>
    <mergeCell ref="AG19:AQ21"/>
    <mergeCell ref="AR19:BG21"/>
    <mergeCell ref="BH19:BO21"/>
    <mergeCell ref="BP19:BP21"/>
    <mergeCell ref="BH16:BO18"/>
    <mergeCell ref="BP16:BP18"/>
    <mergeCell ref="AG23:AY25"/>
    <mergeCell ref="BP26:BX28"/>
    <mergeCell ref="BP35:BW37"/>
    <mergeCell ref="BX35:BX37"/>
    <mergeCell ref="E64:F74"/>
    <mergeCell ref="G64:K66"/>
    <mergeCell ref="L64:AD66"/>
    <mergeCell ref="G67:K71"/>
    <mergeCell ref="L67:AD71"/>
    <mergeCell ref="G72:K74"/>
    <mergeCell ref="L72:AB74"/>
    <mergeCell ref="AJ60:AT62"/>
    <mergeCell ref="AU60:BO62"/>
    <mergeCell ref="AJ66:AT68"/>
    <mergeCell ref="AC72:AD74"/>
    <mergeCell ref="AJ72:AT74"/>
    <mergeCell ref="AU72:BO74"/>
    <mergeCell ref="AG60:AI71"/>
    <mergeCell ref="BP60:BW62"/>
    <mergeCell ref="BX60:BX62"/>
    <mergeCell ref="BY60:CE62"/>
    <mergeCell ref="CF60:CF62"/>
    <mergeCell ref="AJ63:AT65"/>
    <mergeCell ref="AU63:BO65"/>
    <mergeCell ref="BP63:BW65"/>
    <mergeCell ref="BX63:BX65"/>
    <mergeCell ref="BY63:CE65"/>
    <mergeCell ref="CF63:CF65"/>
    <mergeCell ref="AD83:AD86"/>
    <mergeCell ref="AE83:AP86"/>
    <mergeCell ref="AQ83:AQ86"/>
    <mergeCell ref="CF87:CF90"/>
    <mergeCell ref="E79:R82"/>
    <mergeCell ref="S79:AD82"/>
    <mergeCell ref="AE79:AQ82"/>
    <mergeCell ref="AR79:BD80"/>
    <mergeCell ref="BE79:BQ82"/>
    <mergeCell ref="BR79:CF80"/>
    <mergeCell ref="AR81:BD82"/>
    <mergeCell ref="BR81:CF82"/>
    <mergeCell ref="AQ87:AQ90"/>
    <mergeCell ref="AR87:BC90"/>
    <mergeCell ref="BD87:BD90"/>
    <mergeCell ref="AR83:BC86"/>
    <mergeCell ref="BD83:BD86"/>
    <mergeCell ref="BE83:BP90"/>
    <mergeCell ref="BQ83:BQ90"/>
    <mergeCell ref="E83:K90"/>
    <mergeCell ref="L83:R86"/>
    <mergeCell ref="S83:AC86"/>
    <mergeCell ref="L87:R90"/>
    <mergeCell ref="S87:AC90"/>
    <mergeCell ref="CF95:CF98"/>
    <mergeCell ref="E97:AU98"/>
    <mergeCell ref="E91:R94"/>
    <mergeCell ref="S91:AC94"/>
    <mergeCell ref="AD91:AD94"/>
    <mergeCell ref="AE91:AP94"/>
    <mergeCell ref="AQ91:AQ94"/>
    <mergeCell ref="AR91:BC94"/>
    <mergeCell ref="BD91:BD94"/>
    <mergeCell ref="BE91:BP94"/>
    <mergeCell ref="BQ91:BQ94"/>
    <mergeCell ref="AD87:AD90"/>
    <mergeCell ref="AE87:AP90"/>
    <mergeCell ref="E100:Y102"/>
    <mergeCell ref="AH103:AR106"/>
    <mergeCell ref="AS103:AV106"/>
    <mergeCell ref="AH107:AI109"/>
    <mergeCell ref="AJ107:AK109"/>
    <mergeCell ref="E95:AZ96"/>
    <mergeCell ref="J117:Z123"/>
    <mergeCell ref="AA117:AG120"/>
    <mergeCell ref="AH117:AR120"/>
    <mergeCell ref="AS117:AV120"/>
    <mergeCell ref="AW117:BE120"/>
    <mergeCell ref="E117:F123"/>
    <mergeCell ref="G117:I123"/>
    <mergeCell ref="BD107:BE109"/>
    <mergeCell ref="AW103:BE106"/>
    <mergeCell ref="BF146:BT148"/>
    <mergeCell ref="BU146:CE148"/>
    <mergeCell ref="E143:AH145"/>
    <mergeCell ref="AV146:BD147"/>
    <mergeCell ref="V146:AU147"/>
    <mergeCell ref="G146:U147"/>
    <mergeCell ref="E146:F147"/>
    <mergeCell ref="E148:F150"/>
    <mergeCell ref="E126:AH128"/>
    <mergeCell ref="E133:F136"/>
    <mergeCell ref="J133:V136"/>
    <mergeCell ref="W133:Y136"/>
    <mergeCell ref="Z133:AA136"/>
    <mergeCell ref="AB133:AC136"/>
    <mergeCell ref="AD133:AE136"/>
    <mergeCell ref="AF133:AG136"/>
    <mergeCell ref="AH133:AI136"/>
    <mergeCell ref="E137:F140"/>
    <mergeCell ref="G137:I140"/>
    <mergeCell ref="J137:V140"/>
    <mergeCell ref="W137:Y140"/>
    <mergeCell ref="Z137:AA140"/>
    <mergeCell ref="AB137:AC140"/>
    <mergeCell ref="AD137:AE140"/>
    <mergeCell ref="V157:AU159"/>
    <mergeCell ref="V160:AU162"/>
    <mergeCell ref="V163:AU165"/>
    <mergeCell ref="V166:AU168"/>
    <mergeCell ref="V169:AU171"/>
    <mergeCell ref="E151:F153"/>
    <mergeCell ref="E154:F156"/>
    <mergeCell ref="BC148:BD150"/>
    <mergeCell ref="BC151:BD153"/>
    <mergeCell ref="BC154:BD156"/>
    <mergeCell ref="E157:F159"/>
    <mergeCell ref="G148:U150"/>
    <mergeCell ref="G151:U153"/>
    <mergeCell ref="G154:U156"/>
    <mergeCell ref="G157:U159"/>
    <mergeCell ref="V148:AU150"/>
    <mergeCell ref="V151:AU153"/>
    <mergeCell ref="V154:AU156"/>
    <mergeCell ref="AV148:BB150"/>
    <mergeCell ref="AV151:BB153"/>
    <mergeCell ref="AV154:BB156"/>
    <mergeCell ref="AV157:BB159"/>
    <mergeCell ref="AV160:BB162"/>
    <mergeCell ref="AV163:BB165"/>
    <mergeCell ref="AX181:BD184"/>
    <mergeCell ref="AN179:AN181"/>
    <mergeCell ref="E182:V184"/>
    <mergeCell ref="W182:AM184"/>
    <mergeCell ref="AN182:AN184"/>
    <mergeCell ref="E160:F162"/>
    <mergeCell ref="E163:F165"/>
    <mergeCell ref="E166:F168"/>
    <mergeCell ref="E169:F171"/>
    <mergeCell ref="AV169:BB171"/>
    <mergeCell ref="BC160:BD162"/>
    <mergeCell ref="BC163:BD165"/>
    <mergeCell ref="BC166:BD168"/>
    <mergeCell ref="BC169:BD171"/>
    <mergeCell ref="G160:U162"/>
    <mergeCell ref="G163:U165"/>
    <mergeCell ref="G166:U168"/>
    <mergeCell ref="G169:U171"/>
    <mergeCell ref="AV166:BB168"/>
    <mergeCell ref="BT83:CE86"/>
    <mergeCell ref="BR83:BS86"/>
    <mergeCell ref="BT87:CE90"/>
    <mergeCell ref="BR87:BS90"/>
    <mergeCell ref="BT91:CE94"/>
    <mergeCell ref="BR91:BS94"/>
    <mergeCell ref="BT95:CE98"/>
    <mergeCell ref="BR95:BS98"/>
    <mergeCell ref="AZ175:CF180"/>
    <mergeCell ref="BC157:BD159"/>
    <mergeCell ref="BF152:BM157"/>
    <mergeCell ref="CF146:CF148"/>
    <mergeCell ref="BF149:BT151"/>
    <mergeCell ref="BU149:CE151"/>
    <mergeCell ref="CF149:CF151"/>
    <mergeCell ref="BN152:BT154"/>
    <mergeCell ref="BU152:CE154"/>
    <mergeCell ref="CF152:CF154"/>
    <mergeCell ref="BN155:BT157"/>
    <mergeCell ref="BU155:CE157"/>
    <mergeCell ref="CF155:CF157"/>
    <mergeCell ref="CF83:CF86"/>
    <mergeCell ref="CF91:CF94"/>
    <mergeCell ref="BA95:BQ98"/>
  </mergeCells>
  <phoneticPr fontId="3"/>
  <pageMargins left="0.39370078740157483" right="0.39370078740157483" top="0.23622047244094491" bottom="0.23622047244094491" header="0.15748031496062992" footer="0.15748031496062992"/>
  <pageSetup paperSize="9" scale="8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howOutlineSymbols="0"/>
  </sheetPr>
  <dimension ref="A1:BD201"/>
  <sheetViews>
    <sheetView showGridLines="0" showOutlineSymbols="0" view="pageBreakPreview" zoomScaleNormal="100" zoomScaleSheetLayoutView="100" workbookViewId="0">
      <selection activeCell="C25" sqref="C25:AK27"/>
    </sheetView>
  </sheetViews>
  <sheetFormatPr defaultColWidth="1.5" defaultRowHeight="7.5" customHeight="1"/>
  <cols>
    <col min="1" max="16384" width="1.5" style="378"/>
  </cols>
  <sheetData>
    <row r="1" spans="1:56" ht="7.5" customHeight="1">
      <c r="A1" s="2289" t="s">
        <v>639</v>
      </c>
      <c r="B1" s="2289"/>
      <c r="C1" s="2289"/>
      <c r="D1" s="2289"/>
      <c r="E1" s="2289">
        <f>IF(ガイド!I17="","",ガイド!I17)</f>
        <v>6</v>
      </c>
      <c r="F1" s="2289"/>
      <c r="G1" s="2289"/>
      <c r="H1" s="2290" t="s">
        <v>640</v>
      </c>
      <c r="I1" s="2290"/>
      <c r="J1" s="2290"/>
      <c r="K1" s="2290"/>
      <c r="L1" s="2290"/>
      <c r="M1" s="2290"/>
      <c r="N1" s="2290"/>
      <c r="O1" s="2290"/>
      <c r="P1" s="2290"/>
      <c r="Q1" s="2290"/>
      <c r="R1" s="2290"/>
      <c r="S1" s="2290"/>
      <c r="T1" s="2290"/>
      <c r="U1" s="2290"/>
      <c r="V1" s="2290"/>
      <c r="W1" s="2290"/>
      <c r="X1" s="2290"/>
      <c r="Y1" s="2290"/>
      <c r="Z1" s="2290"/>
      <c r="AA1" s="2290"/>
      <c r="AB1" s="2290"/>
      <c r="AC1" s="2290"/>
      <c r="AD1" s="2290"/>
      <c r="AE1" s="2290"/>
      <c r="AF1" s="2290"/>
      <c r="AG1" s="2290"/>
      <c r="AH1" s="2290"/>
      <c r="AI1" s="2290"/>
      <c r="AJ1" s="2290"/>
      <c r="AK1" s="2290"/>
      <c r="AL1" s="2290"/>
      <c r="AM1" s="2290"/>
      <c r="AN1" s="2290"/>
      <c r="AO1" s="2290"/>
      <c r="AP1" s="2290"/>
      <c r="AQ1" s="2290"/>
      <c r="AR1" s="2290"/>
      <c r="AS1" s="2290"/>
      <c r="AT1" s="2290"/>
      <c r="AU1" s="2290"/>
      <c r="AV1" s="2290"/>
      <c r="AW1" s="2290"/>
      <c r="AX1" s="2290"/>
      <c r="AY1" s="2290"/>
      <c r="AZ1" s="2290"/>
      <c r="BA1" s="2290"/>
      <c r="BB1" s="2290"/>
      <c r="BC1" s="2290"/>
      <c r="BD1" s="2290"/>
    </row>
    <row r="2" spans="1:56" ht="7.5" customHeight="1">
      <c r="A2" s="2289"/>
      <c r="B2" s="2289"/>
      <c r="C2" s="2289"/>
      <c r="D2" s="2289"/>
      <c r="E2" s="2289"/>
      <c r="F2" s="2289"/>
      <c r="G2" s="2289"/>
      <c r="H2" s="2290"/>
      <c r="I2" s="2290"/>
      <c r="J2" s="2290"/>
      <c r="K2" s="2290"/>
      <c r="L2" s="2290"/>
      <c r="M2" s="2290"/>
      <c r="N2" s="2290"/>
      <c r="O2" s="2290"/>
      <c r="P2" s="2290"/>
      <c r="Q2" s="2290"/>
      <c r="R2" s="2290"/>
      <c r="S2" s="2290"/>
      <c r="T2" s="2290"/>
      <c r="U2" s="2290"/>
      <c r="V2" s="2290"/>
      <c r="W2" s="2290"/>
      <c r="X2" s="2290"/>
      <c r="Y2" s="2290"/>
      <c r="Z2" s="2290"/>
      <c r="AA2" s="2290"/>
      <c r="AB2" s="2290"/>
      <c r="AC2" s="2290"/>
      <c r="AD2" s="2290"/>
      <c r="AE2" s="2290"/>
      <c r="AF2" s="2290"/>
      <c r="AG2" s="2290"/>
      <c r="AH2" s="2290"/>
      <c r="AI2" s="2290"/>
      <c r="AJ2" s="2290"/>
      <c r="AK2" s="2290"/>
      <c r="AL2" s="2290"/>
      <c r="AM2" s="2290"/>
      <c r="AN2" s="2290"/>
      <c r="AO2" s="2290"/>
      <c r="AP2" s="2290"/>
      <c r="AQ2" s="2290"/>
      <c r="AR2" s="2290"/>
      <c r="AS2" s="2290"/>
      <c r="AT2" s="2290"/>
      <c r="AU2" s="2290"/>
      <c r="AV2" s="2290"/>
      <c r="AW2" s="2290"/>
      <c r="AX2" s="2290"/>
      <c r="AY2" s="2290"/>
      <c r="AZ2" s="2290"/>
      <c r="BA2" s="2290"/>
      <c r="BB2" s="2290"/>
      <c r="BC2" s="2290"/>
      <c r="BD2" s="2290"/>
    </row>
    <row r="3" spans="1:56" ht="7.5" customHeight="1">
      <c r="A3" s="2289"/>
      <c r="B3" s="2289"/>
      <c r="C3" s="2289"/>
      <c r="D3" s="2289"/>
      <c r="E3" s="2289"/>
      <c r="F3" s="2289"/>
      <c r="G3" s="2289"/>
      <c r="H3" s="2290"/>
      <c r="I3" s="2290"/>
      <c r="J3" s="2290"/>
      <c r="K3" s="2290"/>
      <c r="L3" s="2290"/>
      <c r="M3" s="2290"/>
      <c r="N3" s="2290"/>
      <c r="O3" s="2290"/>
      <c r="P3" s="2290"/>
      <c r="Q3" s="2290"/>
      <c r="R3" s="2290"/>
      <c r="S3" s="2290"/>
      <c r="T3" s="2290"/>
      <c r="U3" s="2290"/>
      <c r="V3" s="2290"/>
      <c r="W3" s="2290"/>
      <c r="X3" s="2290"/>
      <c r="Y3" s="2290"/>
      <c r="Z3" s="2290"/>
      <c r="AA3" s="2290"/>
      <c r="AB3" s="2290"/>
      <c r="AC3" s="2290"/>
      <c r="AD3" s="2290"/>
      <c r="AE3" s="2290"/>
      <c r="AF3" s="2290"/>
      <c r="AG3" s="2290"/>
      <c r="AH3" s="2290"/>
      <c r="AI3" s="2290"/>
      <c r="AJ3" s="2290"/>
      <c r="AK3" s="2290"/>
      <c r="AL3" s="2290"/>
      <c r="AM3" s="2290"/>
      <c r="AN3" s="2290"/>
      <c r="AO3" s="2290"/>
      <c r="AP3" s="2290"/>
      <c r="AQ3" s="2290"/>
      <c r="AR3" s="2290"/>
      <c r="AS3" s="2290"/>
      <c r="AT3" s="2290"/>
      <c r="AU3" s="2290"/>
      <c r="AV3" s="2290"/>
      <c r="AW3" s="2290"/>
      <c r="AX3" s="2290"/>
      <c r="AY3" s="2290"/>
      <c r="AZ3" s="2290"/>
      <c r="BA3" s="2290"/>
      <c r="BB3" s="2290"/>
      <c r="BC3" s="2290"/>
      <c r="BD3" s="2290"/>
    </row>
    <row r="4" spans="1:56" ht="7.5" customHeight="1">
      <c r="A4" s="2289"/>
      <c r="B4" s="2289"/>
      <c r="C4" s="2289"/>
      <c r="D4" s="2289"/>
      <c r="E4" s="2289"/>
      <c r="F4" s="2289"/>
      <c r="G4" s="2289"/>
      <c r="H4" s="2290"/>
      <c r="I4" s="2290"/>
      <c r="J4" s="2290"/>
      <c r="K4" s="2290"/>
      <c r="L4" s="2290"/>
      <c r="M4" s="2290"/>
      <c r="N4" s="2290"/>
      <c r="O4" s="2290"/>
      <c r="P4" s="2290"/>
      <c r="Q4" s="2290"/>
      <c r="R4" s="2290"/>
      <c r="S4" s="2290"/>
      <c r="T4" s="2290"/>
      <c r="U4" s="2290"/>
      <c r="V4" s="2290"/>
      <c r="W4" s="2290"/>
      <c r="X4" s="2290"/>
      <c r="Y4" s="2290"/>
      <c r="Z4" s="2290"/>
      <c r="AA4" s="2290"/>
      <c r="AB4" s="2290"/>
      <c r="AC4" s="2290"/>
      <c r="AD4" s="2290"/>
      <c r="AE4" s="2290"/>
      <c r="AF4" s="2290"/>
      <c r="AG4" s="2290"/>
      <c r="AH4" s="2290"/>
      <c r="AI4" s="2290"/>
      <c r="AJ4" s="2290"/>
      <c r="AK4" s="2290"/>
      <c r="AL4" s="2290"/>
      <c r="AM4" s="2290"/>
      <c r="AN4" s="2290"/>
      <c r="AO4" s="2290"/>
      <c r="AP4" s="2290"/>
      <c r="AQ4" s="2290"/>
      <c r="AR4" s="2290"/>
      <c r="AS4" s="2290"/>
      <c r="AT4" s="2290"/>
      <c r="AU4" s="2290"/>
      <c r="AV4" s="2290"/>
      <c r="AW4" s="2290"/>
      <c r="AX4" s="2290"/>
      <c r="AY4" s="2290"/>
      <c r="AZ4" s="2290"/>
      <c r="BA4" s="2290"/>
      <c r="BB4" s="2290"/>
      <c r="BC4" s="2290"/>
      <c r="BD4" s="2290"/>
    </row>
    <row r="5" spans="1:56" ht="5.25" customHeight="1" thickBot="1"/>
    <row r="6" spans="1:56" ht="9.75" customHeight="1">
      <c r="A6" s="2308" t="s">
        <v>642</v>
      </c>
      <c r="B6" s="2309"/>
      <c r="C6" s="2309"/>
      <c r="D6" s="2309"/>
      <c r="E6" s="2310"/>
      <c r="F6" s="2317" t="str">
        <f>ガイド!$G$28&amp;""</f>
        <v/>
      </c>
      <c r="G6" s="2318"/>
      <c r="H6" s="2318"/>
      <c r="I6" s="2318"/>
      <c r="J6" s="2318"/>
      <c r="K6" s="2318"/>
      <c r="L6" s="2318"/>
      <c r="M6" s="2318"/>
      <c r="N6" s="2318"/>
      <c r="O6" s="2318"/>
      <c r="P6" s="2318"/>
      <c r="Q6" s="2318"/>
      <c r="R6" s="2318"/>
      <c r="S6" s="2318"/>
      <c r="T6" s="2318"/>
      <c r="U6" s="2318"/>
      <c r="V6" s="2318"/>
      <c r="W6" s="2318"/>
      <c r="X6" s="2318"/>
      <c r="Y6" s="2318"/>
      <c r="Z6" s="2318"/>
      <c r="AA6" s="2318"/>
      <c r="AB6" s="2318"/>
      <c r="AC6" s="2318"/>
      <c r="AD6" s="2318"/>
      <c r="AE6" s="2318"/>
      <c r="AF6" s="2318"/>
      <c r="AG6" s="2318"/>
      <c r="AH6" s="2319"/>
      <c r="AI6" s="2326" t="s">
        <v>466</v>
      </c>
      <c r="AJ6" s="2327"/>
      <c r="AK6" s="2327"/>
      <c r="AL6" s="2327"/>
      <c r="AM6" s="2328"/>
      <c r="AN6" s="2334" t="str">
        <f>ガイド!$G$22&amp;""</f>
        <v/>
      </c>
      <c r="AO6" s="2334"/>
      <c r="AP6" s="2334"/>
      <c r="AQ6" s="2334"/>
      <c r="AR6" s="2334"/>
      <c r="AS6" s="2334"/>
      <c r="AT6" s="2334"/>
      <c r="AU6" s="2334"/>
      <c r="AV6" s="2334"/>
      <c r="AW6" s="2334"/>
      <c r="AX6" s="2334"/>
      <c r="AY6" s="2334"/>
      <c r="AZ6" s="2334"/>
      <c r="BA6" s="2334"/>
      <c r="BB6" s="2334"/>
      <c r="BC6" s="2334"/>
      <c r="BD6" s="2335"/>
    </row>
    <row r="7" spans="1:56" ht="12" customHeight="1">
      <c r="A7" s="2311"/>
      <c r="B7" s="2312"/>
      <c r="C7" s="2312"/>
      <c r="D7" s="2312"/>
      <c r="E7" s="2313"/>
      <c r="F7" s="2320"/>
      <c r="G7" s="2321"/>
      <c r="H7" s="2321"/>
      <c r="I7" s="2321"/>
      <c r="J7" s="2321"/>
      <c r="K7" s="2321"/>
      <c r="L7" s="2321"/>
      <c r="M7" s="2321"/>
      <c r="N7" s="2321"/>
      <c r="O7" s="2321"/>
      <c r="P7" s="2321"/>
      <c r="Q7" s="2321"/>
      <c r="R7" s="2321"/>
      <c r="S7" s="2321"/>
      <c r="T7" s="2321"/>
      <c r="U7" s="2321"/>
      <c r="V7" s="2321"/>
      <c r="W7" s="2321"/>
      <c r="X7" s="2321"/>
      <c r="Y7" s="2321"/>
      <c r="Z7" s="2321"/>
      <c r="AA7" s="2321"/>
      <c r="AB7" s="2321"/>
      <c r="AC7" s="2321"/>
      <c r="AD7" s="2321"/>
      <c r="AE7" s="2321"/>
      <c r="AF7" s="2321"/>
      <c r="AG7" s="2321"/>
      <c r="AH7" s="2322"/>
      <c r="AI7" s="2329"/>
      <c r="AJ7" s="2330"/>
      <c r="AK7" s="2330"/>
      <c r="AL7" s="2330"/>
      <c r="AM7" s="2331"/>
      <c r="AN7" s="2336"/>
      <c r="AO7" s="2336"/>
      <c r="AP7" s="2336"/>
      <c r="AQ7" s="2336"/>
      <c r="AR7" s="2336"/>
      <c r="AS7" s="2336"/>
      <c r="AT7" s="2336"/>
      <c r="AU7" s="2336"/>
      <c r="AV7" s="2336"/>
      <c r="AW7" s="2336"/>
      <c r="AX7" s="2336"/>
      <c r="AY7" s="2336"/>
      <c r="AZ7" s="2336"/>
      <c r="BA7" s="2336"/>
      <c r="BB7" s="2336"/>
      <c r="BC7" s="2336"/>
      <c r="BD7" s="2337"/>
    </row>
    <row r="8" spans="1:56" ht="7.5" customHeight="1">
      <c r="A8" s="2311"/>
      <c r="B8" s="2312"/>
      <c r="C8" s="2312"/>
      <c r="D8" s="2312"/>
      <c r="E8" s="2313"/>
      <c r="F8" s="2320"/>
      <c r="G8" s="2321"/>
      <c r="H8" s="2321"/>
      <c r="I8" s="2321"/>
      <c r="J8" s="2321"/>
      <c r="K8" s="2321"/>
      <c r="L8" s="2321"/>
      <c r="M8" s="2321"/>
      <c r="N8" s="2321"/>
      <c r="O8" s="2321"/>
      <c r="P8" s="2321"/>
      <c r="Q8" s="2321"/>
      <c r="R8" s="2321"/>
      <c r="S8" s="2321"/>
      <c r="T8" s="2321"/>
      <c r="U8" s="2321"/>
      <c r="V8" s="2321"/>
      <c r="W8" s="2321"/>
      <c r="X8" s="2321"/>
      <c r="Y8" s="2321"/>
      <c r="Z8" s="2321"/>
      <c r="AA8" s="2321"/>
      <c r="AB8" s="2321"/>
      <c r="AC8" s="2321"/>
      <c r="AD8" s="2321"/>
      <c r="AE8" s="2321"/>
      <c r="AF8" s="2321"/>
      <c r="AG8" s="2321"/>
      <c r="AH8" s="2322"/>
      <c r="AI8" s="2332" t="s">
        <v>641</v>
      </c>
      <c r="AJ8" s="2312"/>
      <c r="AK8" s="2312"/>
      <c r="AL8" s="2312"/>
      <c r="AM8" s="2313"/>
      <c r="AN8" s="2321" t="str">
        <f>ガイド!$G$21&amp;""</f>
        <v/>
      </c>
      <c r="AO8" s="2321"/>
      <c r="AP8" s="2321"/>
      <c r="AQ8" s="2321"/>
      <c r="AR8" s="2321"/>
      <c r="AS8" s="2321"/>
      <c r="AT8" s="2321"/>
      <c r="AU8" s="2321"/>
      <c r="AV8" s="2321"/>
      <c r="AW8" s="2321"/>
      <c r="AX8" s="2321"/>
      <c r="AY8" s="2321"/>
      <c r="AZ8" s="2321"/>
      <c r="BA8" s="2321"/>
      <c r="BB8" s="2321"/>
      <c r="BC8" s="2321"/>
      <c r="BD8" s="2338"/>
    </row>
    <row r="9" spans="1:56" ht="19.5" customHeight="1">
      <c r="A9" s="2311"/>
      <c r="B9" s="2312"/>
      <c r="C9" s="2312"/>
      <c r="D9" s="2312"/>
      <c r="E9" s="2313"/>
      <c r="F9" s="2320"/>
      <c r="G9" s="2321"/>
      <c r="H9" s="2321"/>
      <c r="I9" s="2321"/>
      <c r="J9" s="2321"/>
      <c r="K9" s="2321"/>
      <c r="L9" s="2321"/>
      <c r="M9" s="2321"/>
      <c r="N9" s="2321"/>
      <c r="O9" s="2321"/>
      <c r="P9" s="2321"/>
      <c r="Q9" s="2321"/>
      <c r="R9" s="2321"/>
      <c r="S9" s="2321"/>
      <c r="T9" s="2321"/>
      <c r="U9" s="2321"/>
      <c r="V9" s="2321"/>
      <c r="W9" s="2321"/>
      <c r="X9" s="2321"/>
      <c r="Y9" s="2321"/>
      <c r="Z9" s="2321"/>
      <c r="AA9" s="2321"/>
      <c r="AB9" s="2321"/>
      <c r="AC9" s="2321"/>
      <c r="AD9" s="2321"/>
      <c r="AE9" s="2321"/>
      <c r="AF9" s="2321"/>
      <c r="AG9" s="2321"/>
      <c r="AH9" s="2322"/>
      <c r="AI9" s="2332"/>
      <c r="AJ9" s="2312"/>
      <c r="AK9" s="2312"/>
      <c r="AL9" s="2312"/>
      <c r="AM9" s="2313"/>
      <c r="AN9" s="2321"/>
      <c r="AO9" s="2321"/>
      <c r="AP9" s="2321"/>
      <c r="AQ9" s="2321"/>
      <c r="AR9" s="2321"/>
      <c r="AS9" s="2321"/>
      <c r="AT9" s="2321"/>
      <c r="AU9" s="2321"/>
      <c r="AV9" s="2321"/>
      <c r="AW9" s="2321"/>
      <c r="AX9" s="2321"/>
      <c r="AY9" s="2321"/>
      <c r="AZ9" s="2321"/>
      <c r="BA9" s="2321"/>
      <c r="BB9" s="2321"/>
      <c r="BC9" s="2321"/>
      <c r="BD9" s="2338"/>
    </row>
    <row r="10" spans="1:56" ht="12.75" customHeight="1" thickBot="1">
      <c r="A10" s="2314"/>
      <c r="B10" s="2315"/>
      <c r="C10" s="2315"/>
      <c r="D10" s="2315"/>
      <c r="E10" s="2316"/>
      <c r="F10" s="2323"/>
      <c r="G10" s="2324"/>
      <c r="H10" s="2324"/>
      <c r="I10" s="2324"/>
      <c r="J10" s="2324"/>
      <c r="K10" s="2324"/>
      <c r="L10" s="2324"/>
      <c r="M10" s="2324"/>
      <c r="N10" s="2324"/>
      <c r="O10" s="2324"/>
      <c r="P10" s="2324"/>
      <c r="Q10" s="2324"/>
      <c r="R10" s="2324"/>
      <c r="S10" s="2324"/>
      <c r="T10" s="2324"/>
      <c r="U10" s="2324"/>
      <c r="V10" s="2324"/>
      <c r="W10" s="2324"/>
      <c r="X10" s="2324"/>
      <c r="Y10" s="2324"/>
      <c r="Z10" s="2324"/>
      <c r="AA10" s="2324"/>
      <c r="AB10" s="2324"/>
      <c r="AC10" s="2324"/>
      <c r="AD10" s="2324"/>
      <c r="AE10" s="2324"/>
      <c r="AF10" s="2324"/>
      <c r="AG10" s="2324"/>
      <c r="AH10" s="2325"/>
      <c r="AI10" s="2333"/>
      <c r="AJ10" s="2315"/>
      <c r="AK10" s="2315"/>
      <c r="AL10" s="2315"/>
      <c r="AM10" s="2316"/>
      <c r="AN10" s="2324"/>
      <c r="AO10" s="2324"/>
      <c r="AP10" s="2324"/>
      <c r="AQ10" s="2324"/>
      <c r="AR10" s="2324"/>
      <c r="AS10" s="2324"/>
      <c r="AT10" s="2324"/>
      <c r="AU10" s="2324"/>
      <c r="AV10" s="2324"/>
      <c r="AW10" s="2324"/>
      <c r="AX10" s="2324"/>
      <c r="AY10" s="2324"/>
      <c r="AZ10" s="2324"/>
      <c r="BA10" s="2324"/>
      <c r="BB10" s="2324"/>
      <c r="BC10" s="2324"/>
      <c r="BD10" s="2339"/>
    </row>
    <row r="13" spans="1:56" ht="7.5" customHeight="1">
      <c r="A13" s="2302" t="s">
        <v>571</v>
      </c>
      <c r="B13" s="2303"/>
      <c r="C13" s="2303"/>
      <c r="D13" s="2303" t="s">
        <v>643</v>
      </c>
      <c r="E13" s="2303"/>
      <c r="F13" s="2303"/>
      <c r="G13" s="2303"/>
      <c r="H13" s="2303"/>
      <c r="I13" s="2303"/>
      <c r="J13" s="2303"/>
      <c r="K13" s="2303"/>
      <c r="L13" s="2303"/>
      <c r="M13" s="2303"/>
      <c r="N13" s="2303"/>
      <c r="O13" s="2303"/>
      <c r="P13" s="2303"/>
      <c r="Q13" s="2303"/>
      <c r="R13" s="2303"/>
      <c r="S13" s="2303"/>
      <c r="T13" s="2303"/>
      <c r="U13" s="2303"/>
      <c r="V13" s="2303"/>
      <c r="W13" s="2303"/>
      <c r="X13" s="2303"/>
      <c r="Y13" s="2303"/>
      <c r="Z13" s="2303"/>
      <c r="AA13" s="2303"/>
      <c r="AB13" s="2303"/>
      <c r="AC13" s="2303"/>
      <c r="AD13" s="2303"/>
      <c r="AE13" s="2303"/>
      <c r="AF13" s="2303"/>
      <c r="AG13" s="2303"/>
      <c r="AH13" s="2303"/>
      <c r="AI13" s="2303"/>
      <c r="AJ13" s="2303"/>
      <c r="AK13" s="2303"/>
      <c r="AL13" s="2303"/>
      <c r="AM13" s="2303"/>
      <c r="AN13" s="2303"/>
      <c r="AO13" s="2303"/>
      <c r="AP13" s="2303"/>
      <c r="AQ13" s="2303"/>
      <c r="AR13" s="2303"/>
      <c r="AS13" s="2303"/>
      <c r="AT13" s="2303"/>
      <c r="AU13" s="2303"/>
      <c r="AV13" s="2303"/>
      <c r="AW13" s="2303"/>
      <c r="AX13" s="2303"/>
      <c r="AY13" s="2303"/>
      <c r="AZ13" s="2303"/>
      <c r="BA13" s="2303"/>
      <c r="BB13" s="2303"/>
      <c r="BC13" s="2303"/>
      <c r="BD13" s="2303"/>
    </row>
    <row r="14" spans="1:56" ht="7.5" customHeight="1">
      <c r="A14" s="2304"/>
      <c r="B14" s="2305"/>
      <c r="C14" s="2305"/>
      <c r="D14" s="2305"/>
      <c r="E14" s="2305"/>
      <c r="F14" s="2305"/>
      <c r="G14" s="2305"/>
      <c r="H14" s="2305"/>
      <c r="I14" s="2305"/>
      <c r="J14" s="2305"/>
      <c r="K14" s="2305"/>
      <c r="L14" s="2305"/>
      <c r="M14" s="2305"/>
      <c r="N14" s="2305"/>
      <c r="O14" s="2305"/>
      <c r="P14" s="2305"/>
      <c r="Q14" s="2305"/>
      <c r="R14" s="2305"/>
      <c r="S14" s="2305"/>
      <c r="T14" s="2305"/>
      <c r="U14" s="2305"/>
      <c r="V14" s="2305"/>
      <c r="W14" s="2305"/>
      <c r="X14" s="2305"/>
      <c r="Y14" s="2305"/>
      <c r="Z14" s="2305"/>
      <c r="AA14" s="2305"/>
      <c r="AB14" s="2305"/>
      <c r="AC14" s="2305"/>
      <c r="AD14" s="2305"/>
      <c r="AE14" s="2305"/>
      <c r="AF14" s="2305"/>
      <c r="AG14" s="2305"/>
      <c r="AH14" s="2305"/>
      <c r="AI14" s="2305"/>
      <c r="AJ14" s="2305"/>
      <c r="AK14" s="2305"/>
      <c r="AL14" s="2305"/>
      <c r="AM14" s="2305"/>
      <c r="AN14" s="2305"/>
      <c r="AO14" s="2305"/>
      <c r="AP14" s="2305"/>
      <c r="AQ14" s="2305"/>
      <c r="AR14" s="2305"/>
      <c r="AS14" s="2305"/>
      <c r="AT14" s="2305"/>
      <c r="AU14" s="2305"/>
      <c r="AV14" s="2305"/>
      <c r="AW14" s="2305"/>
      <c r="AX14" s="2305"/>
      <c r="AY14" s="2305"/>
      <c r="AZ14" s="2305"/>
      <c r="BA14" s="2305"/>
      <c r="BB14" s="2305"/>
      <c r="BC14" s="2305"/>
      <c r="BD14" s="2305"/>
    </row>
    <row r="15" spans="1:56" ht="7.5" customHeight="1">
      <c r="A15" s="2306"/>
      <c r="B15" s="2307"/>
      <c r="C15" s="2307"/>
      <c r="D15" s="2307"/>
      <c r="E15" s="2307"/>
      <c r="F15" s="2307"/>
      <c r="G15" s="2307"/>
      <c r="H15" s="2307"/>
      <c r="I15" s="2307"/>
      <c r="J15" s="2307"/>
      <c r="K15" s="2307"/>
      <c r="L15" s="2307"/>
      <c r="M15" s="2307"/>
      <c r="N15" s="2307"/>
      <c r="O15" s="2307"/>
      <c r="P15" s="2307"/>
      <c r="Q15" s="2307"/>
      <c r="R15" s="2307"/>
      <c r="S15" s="2307"/>
      <c r="T15" s="2307"/>
      <c r="U15" s="2307"/>
      <c r="V15" s="2307"/>
      <c r="W15" s="2307"/>
      <c r="X15" s="2307"/>
      <c r="Y15" s="2307"/>
      <c r="Z15" s="2307"/>
      <c r="AA15" s="2307"/>
      <c r="AB15" s="2307"/>
      <c r="AC15" s="2307"/>
      <c r="AD15" s="2307"/>
      <c r="AE15" s="2307"/>
      <c r="AF15" s="2307"/>
      <c r="AG15" s="2307"/>
      <c r="AH15" s="2307"/>
      <c r="AI15" s="2307"/>
      <c r="AJ15" s="2307"/>
      <c r="AK15" s="2307"/>
      <c r="AL15" s="2307"/>
      <c r="AM15" s="2307"/>
      <c r="AN15" s="2307"/>
      <c r="AO15" s="2307"/>
      <c r="AP15" s="2307"/>
      <c r="AQ15" s="2307"/>
      <c r="AR15" s="2307"/>
      <c r="AS15" s="2307"/>
      <c r="AT15" s="2307"/>
      <c r="AU15" s="2307"/>
      <c r="AV15" s="2307"/>
      <c r="AW15" s="2307"/>
      <c r="AX15" s="2307"/>
      <c r="AY15" s="2307"/>
      <c r="AZ15" s="2307"/>
      <c r="BA15" s="2307"/>
      <c r="BB15" s="2307"/>
      <c r="BC15" s="2307"/>
      <c r="BD15" s="2307"/>
    </row>
    <row r="16" spans="1:56" ht="7.5" customHeight="1">
      <c r="A16" s="379"/>
      <c r="B16" s="380"/>
      <c r="C16" s="380"/>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80"/>
      <c r="AV16" s="380"/>
      <c r="AW16" s="380"/>
      <c r="AX16" s="380"/>
      <c r="AY16" s="380"/>
      <c r="AZ16" s="380"/>
      <c r="BA16" s="380"/>
      <c r="BB16" s="380"/>
      <c r="BC16" s="380"/>
      <c r="BD16" s="380"/>
    </row>
    <row r="17" spans="1:56" ht="7.5" customHeight="1">
      <c r="A17" s="2291" t="s">
        <v>644</v>
      </c>
      <c r="B17" s="2292"/>
      <c r="C17" s="2292"/>
      <c r="D17" s="2292"/>
      <c r="E17" s="2292"/>
      <c r="F17" s="2292"/>
      <c r="G17" s="2292"/>
      <c r="H17" s="2292"/>
      <c r="I17" s="2292"/>
      <c r="J17" s="2292"/>
      <c r="K17" s="2292"/>
      <c r="L17" s="2292"/>
      <c r="M17" s="2292"/>
      <c r="N17" s="2292"/>
      <c r="O17" s="2292"/>
      <c r="P17" s="2292"/>
      <c r="Q17" s="2292"/>
      <c r="R17" s="2292"/>
      <c r="S17" s="2292"/>
      <c r="T17" s="2292"/>
      <c r="U17" s="2292"/>
      <c r="V17" s="2292"/>
      <c r="W17" s="2292"/>
      <c r="X17" s="2292"/>
      <c r="Y17" s="2292"/>
      <c r="Z17" s="2292"/>
      <c r="AA17" s="2292"/>
      <c r="AB17" s="2292"/>
      <c r="AC17" s="2292"/>
      <c r="AD17" s="2292"/>
      <c r="AE17" s="2292"/>
      <c r="AF17" s="2292"/>
      <c r="AG17" s="2292"/>
      <c r="AH17" s="2292"/>
      <c r="AI17" s="2292"/>
      <c r="AJ17" s="2292"/>
      <c r="AK17" s="2292"/>
      <c r="AL17" s="2292"/>
      <c r="AM17" s="2292"/>
      <c r="AN17" s="2292"/>
      <c r="AO17" s="2292"/>
      <c r="AP17" s="2292"/>
      <c r="AQ17" s="2292"/>
      <c r="AR17" s="2292"/>
      <c r="AS17" s="2292"/>
      <c r="AT17" s="2292"/>
      <c r="AU17" s="2292"/>
      <c r="AV17" s="2292"/>
      <c r="AW17" s="2292"/>
      <c r="AX17" s="2292"/>
      <c r="AY17" s="2292"/>
      <c r="AZ17" s="2292"/>
      <c r="BA17" s="2292"/>
      <c r="BB17" s="2292"/>
      <c r="BC17" s="2292"/>
      <c r="BD17" s="2292"/>
    </row>
    <row r="18" spans="1:56" ht="7.5" customHeight="1">
      <c r="A18" s="2291"/>
      <c r="B18" s="2292"/>
      <c r="C18" s="2292"/>
      <c r="D18" s="2292"/>
      <c r="E18" s="2292"/>
      <c r="F18" s="2292"/>
      <c r="G18" s="2292"/>
      <c r="H18" s="2292"/>
      <c r="I18" s="2292"/>
      <c r="J18" s="2292"/>
      <c r="K18" s="2292"/>
      <c r="L18" s="2292"/>
      <c r="M18" s="2292"/>
      <c r="N18" s="2292"/>
      <c r="O18" s="2292"/>
      <c r="P18" s="2292"/>
      <c r="Q18" s="2292"/>
      <c r="R18" s="2292"/>
      <c r="S18" s="2292"/>
      <c r="T18" s="2292"/>
      <c r="U18" s="2292"/>
      <c r="V18" s="2292"/>
      <c r="W18" s="2292"/>
      <c r="X18" s="2292"/>
      <c r="Y18" s="2292"/>
      <c r="Z18" s="2292"/>
      <c r="AA18" s="2292"/>
      <c r="AB18" s="2292"/>
      <c r="AC18" s="2292"/>
      <c r="AD18" s="2292"/>
      <c r="AE18" s="2292"/>
      <c r="AF18" s="2292"/>
      <c r="AG18" s="2292"/>
      <c r="AH18" s="2292"/>
      <c r="AI18" s="2292"/>
      <c r="AJ18" s="2292"/>
      <c r="AK18" s="2292"/>
      <c r="AL18" s="2292"/>
      <c r="AM18" s="2292"/>
      <c r="AN18" s="2292"/>
      <c r="AO18" s="2292"/>
      <c r="AP18" s="2292"/>
      <c r="AQ18" s="2292"/>
      <c r="AR18" s="2292"/>
      <c r="AS18" s="2292"/>
      <c r="AT18" s="2292"/>
      <c r="AU18" s="2292"/>
      <c r="AV18" s="2292"/>
      <c r="AW18" s="2292"/>
      <c r="AX18" s="2292"/>
      <c r="AY18" s="2292"/>
      <c r="AZ18" s="2292"/>
      <c r="BA18" s="2292"/>
      <c r="BB18" s="2292"/>
      <c r="BC18" s="2292"/>
      <c r="BD18" s="2292"/>
    </row>
    <row r="19" spans="1:56" ht="7.5" customHeight="1">
      <c r="A19" s="2291"/>
      <c r="B19" s="2292"/>
      <c r="C19" s="2292"/>
      <c r="D19" s="2292"/>
      <c r="E19" s="2292"/>
      <c r="F19" s="2292"/>
      <c r="G19" s="2292"/>
      <c r="H19" s="2292"/>
      <c r="I19" s="2292"/>
      <c r="J19" s="2292"/>
      <c r="K19" s="2292"/>
      <c r="L19" s="2292"/>
      <c r="M19" s="2292"/>
      <c r="N19" s="2292"/>
      <c r="O19" s="2292"/>
      <c r="P19" s="2292"/>
      <c r="Q19" s="2292"/>
      <c r="R19" s="2292"/>
      <c r="S19" s="2292"/>
      <c r="T19" s="2292"/>
      <c r="U19" s="2292"/>
      <c r="V19" s="2292"/>
      <c r="W19" s="2292"/>
      <c r="X19" s="2292"/>
      <c r="Y19" s="2292"/>
      <c r="Z19" s="2292"/>
      <c r="AA19" s="2292"/>
      <c r="AB19" s="2292"/>
      <c r="AC19" s="2292"/>
      <c r="AD19" s="2292"/>
      <c r="AE19" s="2292"/>
      <c r="AF19" s="2292"/>
      <c r="AG19" s="2292"/>
      <c r="AH19" s="2292"/>
      <c r="AI19" s="2292"/>
      <c r="AJ19" s="2292"/>
      <c r="AK19" s="2292"/>
      <c r="AL19" s="2292"/>
      <c r="AM19" s="2292"/>
      <c r="AN19" s="2292"/>
      <c r="AO19" s="2292"/>
      <c r="AP19" s="2292"/>
      <c r="AQ19" s="2292"/>
      <c r="AR19" s="2292"/>
      <c r="AS19" s="2292"/>
      <c r="AT19" s="2292"/>
      <c r="AU19" s="2292"/>
      <c r="AV19" s="2292"/>
      <c r="AW19" s="2292"/>
      <c r="AX19" s="2292"/>
      <c r="AY19" s="2292"/>
      <c r="AZ19" s="2292"/>
      <c r="BA19" s="2292"/>
      <c r="BB19" s="2292"/>
      <c r="BC19" s="2292"/>
      <c r="BD19" s="2292"/>
    </row>
    <row r="20" spans="1:56" ht="7.5" customHeight="1">
      <c r="A20" s="2291"/>
      <c r="B20" s="2292"/>
      <c r="C20" s="2292"/>
      <c r="D20" s="2292"/>
      <c r="E20" s="2292"/>
      <c r="F20" s="2292"/>
      <c r="G20" s="2292"/>
      <c r="H20" s="2292"/>
      <c r="I20" s="2292"/>
      <c r="J20" s="2292"/>
      <c r="K20" s="2292"/>
      <c r="L20" s="2292"/>
      <c r="M20" s="2292"/>
      <c r="N20" s="2292"/>
      <c r="O20" s="2292"/>
      <c r="P20" s="2292"/>
      <c r="Q20" s="2292"/>
      <c r="R20" s="2292"/>
      <c r="S20" s="2292"/>
      <c r="T20" s="2292"/>
      <c r="U20" s="2292"/>
      <c r="V20" s="2292"/>
      <c r="W20" s="2292"/>
      <c r="X20" s="2292"/>
      <c r="Y20" s="2292"/>
      <c r="Z20" s="2292"/>
      <c r="AA20" s="2292"/>
      <c r="AB20" s="2292"/>
      <c r="AC20" s="2292"/>
      <c r="AD20" s="2292"/>
      <c r="AE20" s="2292"/>
      <c r="AF20" s="2292"/>
      <c r="AG20" s="2292"/>
      <c r="AH20" s="2292"/>
      <c r="AI20" s="2292"/>
      <c r="AJ20" s="2292"/>
      <c r="AK20" s="2292"/>
      <c r="AL20" s="2292"/>
      <c r="AM20" s="2292"/>
      <c r="AN20" s="2292"/>
      <c r="AO20" s="2292"/>
      <c r="AP20" s="2292"/>
      <c r="AQ20" s="2292"/>
      <c r="AR20" s="2292"/>
      <c r="AS20" s="2292"/>
      <c r="AT20" s="2292"/>
      <c r="AU20" s="2292"/>
      <c r="AV20" s="2292"/>
      <c r="AW20" s="2292"/>
      <c r="AX20" s="2292"/>
      <c r="AY20" s="2292"/>
      <c r="AZ20" s="2292"/>
      <c r="BA20" s="2292"/>
      <c r="BB20" s="2292"/>
      <c r="BC20" s="2292"/>
      <c r="BD20" s="2292"/>
    </row>
    <row r="21" spans="1:56" ht="7.5" customHeight="1">
      <c r="A21" s="381"/>
    </row>
    <row r="22" spans="1:56" ht="7.5" customHeight="1">
      <c r="A22" s="381"/>
      <c r="C22" s="946" t="s">
        <v>645</v>
      </c>
      <c r="D22" s="946"/>
      <c r="E22" s="2301" t="s">
        <v>647</v>
      </c>
      <c r="F22" s="2301"/>
      <c r="G22" s="2301"/>
      <c r="H22" s="2301"/>
      <c r="I22" s="2301"/>
      <c r="J22" s="2301"/>
      <c r="K22" s="2301"/>
      <c r="L22" s="2301"/>
      <c r="M22" s="2301"/>
      <c r="N22" s="2301"/>
      <c r="O22" s="2301"/>
      <c r="P22" s="2301"/>
      <c r="Q22" s="2301"/>
      <c r="R22" s="2301"/>
      <c r="S22" s="2301"/>
      <c r="T22" s="2301"/>
      <c r="U22" s="2301"/>
      <c r="V22" s="2301"/>
      <c r="W22" s="2301"/>
      <c r="X22" s="2301"/>
      <c r="Y22" s="2301"/>
      <c r="Z22" s="2301"/>
      <c r="AA22" s="2301"/>
      <c r="AB22" s="2301"/>
      <c r="AC22" s="2301"/>
      <c r="AD22" s="2301"/>
      <c r="AE22" s="2301"/>
      <c r="AF22" s="2301"/>
      <c r="AG22" s="2301"/>
      <c r="AH22" s="2301"/>
      <c r="AI22" s="2301"/>
      <c r="AJ22" s="2301"/>
      <c r="AK22" s="2301"/>
      <c r="AL22" s="2301"/>
      <c r="AM22" s="2301"/>
      <c r="AN22" s="2301"/>
      <c r="AO22" s="2301"/>
      <c r="AP22" s="2301"/>
      <c r="AQ22" s="2301"/>
      <c r="AR22" s="2301"/>
      <c r="AS22" s="2301"/>
      <c r="AT22" s="2301"/>
      <c r="AU22" s="2301"/>
      <c r="AV22" s="2301"/>
      <c r="AW22" s="2301"/>
      <c r="AX22" s="2301"/>
      <c r="AY22" s="2301"/>
      <c r="AZ22" s="2301"/>
      <c r="BA22" s="2301"/>
      <c r="BB22" s="2301"/>
      <c r="BC22" s="2301"/>
      <c r="BD22" s="2301"/>
    </row>
    <row r="23" spans="1:56" ht="7.5" customHeight="1">
      <c r="A23" s="381"/>
      <c r="C23" s="946"/>
      <c r="D23" s="946"/>
      <c r="E23" s="2301"/>
      <c r="F23" s="2301"/>
      <c r="G23" s="2301"/>
      <c r="H23" s="2301"/>
      <c r="I23" s="2301"/>
      <c r="J23" s="2301"/>
      <c r="K23" s="2301"/>
      <c r="L23" s="2301"/>
      <c r="M23" s="2301"/>
      <c r="N23" s="2301"/>
      <c r="O23" s="2301"/>
      <c r="P23" s="2301"/>
      <c r="Q23" s="2301"/>
      <c r="R23" s="2301"/>
      <c r="S23" s="2301"/>
      <c r="T23" s="2301"/>
      <c r="U23" s="2301"/>
      <c r="V23" s="2301"/>
      <c r="W23" s="2301"/>
      <c r="X23" s="2301"/>
      <c r="Y23" s="2301"/>
      <c r="Z23" s="2301"/>
      <c r="AA23" s="2301"/>
      <c r="AB23" s="2301"/>
      <c r="AC23" s="2301"/>
      <c r="AD23" s="2301"/>
      <c r="AE23" s="2301"/>
      <c r="AF23" s="2301"/>
      <c r="AG23" s="2301"/>
      <c r="AH23" s="2301"/>
      <c r="AI23" s="2301"/>
      <c r="AJ23" s="2301"/>
      <c r="AK23" s="2301"/>
      <c r="AL23" s="2301"/>
      <c r="AM23" s="2301"/>
      <c r="AN23" s="2301"/>
      <c r="AO23" s="2301"/>
      <c r="AP23" s="2301"/>
      <c r="AQ23" s="2301"/>
      <c r="AR23" s="2301"/>
      <c r="AS23" s="2301"/>
      <c r="AT23" s="2301"/>
      <c r="AU23" s="2301"/>
      <c r="AV23" s="2301"/>
      <c r="AW23" s="2301"/>
      <c r="AX23" s="2301"/>
      <c r="AY23" s="2301"/>
      <c r="AZ23" s="2301"/>
      <c r="BA23" s="2301"/>
      <c r="BB23" s="2301"/>
      <c r="BC23" s="2301"/>
      <c r="BD23" s="2301"/>
    </row>
    <row r="24" spans="1:56" ht="7.5" customHeight="1">
      <c r="A24" s="381"/>
    </row>
    <row r="25" spans="1:56" ht="7.5" customHeight="1">
      <c r="A25" s="381"/>
      <c r="B25" s="382"/>
      <c r="C25" s="2293" t="s">
        <v>646</v>
      </c>
      <c r="D25" s="2294"/>
      <c r="E25" s="2294"/>
      <c r="F25" s="2294"/>
      <c r="G25" s="2294"/>
      <c r="H25" s="2294"/>
      <c r="I25" s="2294"/>
      <c r="J25" s="2294"/>
      <c r="K25" s="2294"/>
      <c r="L25" s="2294"/>
      <c r="M25" s="2294"/>
      <c r="N25" s="2294"/>
      <c r="O25" s="2294"/>
      <c r="P25" s="2294"/>
      <c r="Q25" s="2294"/>
      <c r="R25" s="2294"/>
      <c r="S25" s="2294"/>
      <c r="T25" s="2294"/>
      <c r="U25" s="2294"/>
      <c r="V25" s="2294"/>
      <c r="W25" s="2294"/>
      <c r="X25" s="2294"/>
      <c r="Y25" s="2294"/>
      <c r="Z25" s="2294"/>
      <c r="AA25" s="2294"/>
      <c r="AB25" s="2294"/>
      <c r="AC25" s="2294"/>
      <c r="AD25" s="2294"/>
      <c r="AE25" s="2294"/>
      <c r="AF25" s="2294"/>
      <c r="AG25" s="2294"/>
      <c r="AH25" s="2294"/>
      <c r="AI25" s="2294"/>
      <c r="AJ25" s="2294"/>
      <c r="AK25" s="2295"/>
    </row>
    <row r="26" spans="1:56" ht="7.5" customHeight="1">
      <c r="A26" s="381"/>
      <c r="B26" s="382"/>
      <c r="C26" s="2296"/>
      <c r="D26" s="945"/>
      <c r="E26" s="945"/>
      <c r="F26" s="945"/>
      <c r="G26" s="945"/>
      <c r="H26" s="945"/>
      <c r="I26" s="945"/>
      <c r="J26" s="945"/>
      <c r="K26" s="945"/>
      <c r="L26" s="945"/>
      <c r="M26" s="945"/>
      <c r="N26" s="945"/>
      <c r="O26" s="945"/>
      <c r="P26" s="945"/>
      <c r="Q26" s="945"/>
      <c r="R26" s="945"/>
      <c r="S26" s="945"/>
      <c r="T26" s="945"/>
      <c r="U26" s="945"/>
      <c r="V26" s="945"/>
      <c r="W26" s="945"/>
      <c r="X26" s="945"/>
      <c r="Y26" s="945"/>
      <c r="Z26" s="945"/>
      <c r="AA26" s="945"/>
      <c r="AB26" s="945"/>
      <c r="AC26" s="945"/>
      <c r="AD26" s="945"/>
      <c r="AE26" s="945"/>
      <c r="AF26" s="945"/>
      <c r="AG26" s="945"/>
      <c r="AH26" s="945"/>
      <c r="AI26" s="945"/>
      <c r="AJ26" s="945"/>
      <c r="AK26" s="2297"/>
      <c r="AL26" s="383"/>
      <c r="AM26" s="384"/>
      <c r="AN26" s="384"/>
      <c r="AO26" s="384"/>
      <c r="AP26" s="384"/>
      <c r="AQ26" s="384"/>
      <c r="AR26" s="384"/>
      <c r="AS26" s="384"/>
      <c r="AT26" s="384"/>
      <c r="AU26" s="384"/>
      <c r="AV26" s="384"/>
      <c r="AW26" s="384"/>
      <c r="AX26" s="384"/>
      <c r="AY26" s="384"/>
      <c r="AZ26" s="384"/>
      <c r="BA26" s="384"/>
      <c r="BB26" s="384"/>
      <c r="BC26" s="384"/>
      <c r="BD26" s="384"/>
    </row>
    <row r="27" spans="1:56" ht="7.5" customHeight="1">
      <c r="A27" s="385"/>
      <c r="B27" s="386"/>
      <c r="C27" s="2298"/>
      <c r="D27" s="2299"/>
      <c r="E27" s="2299"/>
      <c r="F27" s="2299"/>
      <c r="G27" s="2299"/>
      <c r="H27" s="2299"/>
      <c r="I27" s="2299"/>
      <c r="J27" s="2299"/>
      <c r="K27" s="2299"/>
      <c r="L27" s="2299"/>
      <c r="M27" s="2299"/>
      <c r="N27" s="2299"/>
      <c r="O27" s="2299"/>
      <c r="P27" s="2299"/>
      <c r="Q27" s="2299"/>
      <c r="R27" s="2299"/>
      <c r="S27" s="2299"/>
      <c r="T27" s="2299"/>
      <c r="U27" s="2299"/>
      <c r="V27" s="2299"/>
      <c r="W27" s="2299"/>
      <c r="X27" s="2299"/>
      <c r="Y27" s="2299"/>
      <c r="Z27" s="2299"/>
      <c r="AA27" s="2299"/>
      <c r="AB27" s="2299"/>
      <c r="AC27" s="2299"/>
      <c r="AD27" s="2299"/>
      <c r="AE27" s="2299"/>
      <c r="AF27" s="2299"/>
      <c r="AG27" s="2299"/>
      <c r="AH27" s="2299"/>
      <c r="AI27" s="2299"/>
      <c r="AJ27" s="2299"/>
      <c r="AK27" s="2300"/>
      <c r="BD27" s="387"/>
    </row>
    <row r="28" spans="1:56" ht="7.5" customHeight="1">
      <c r="A28" s="385"/>
      <c r="BD28" s="388"/>
    </row>
    <row r="29" spans="1:56" ht="7.5" customHeight="1">
      <c r="A29" s="385"/>
      <c r="C29" s="2340" t="s">
        <v>648</v>
      </c>
      <c r="D29" s="2340"/>
      <c r="E29" s="2340"/>
      <c r="F29" s="2340"/>
      <c r="G29" s="2340"/>
      <c r="H29" s="2340"/>
      <c r="I29" s="2340"/>
      <c r="J29" s="2340"/>
      <c r="K29" s="2340"/>
      <c r="L29" s="2340"/>
      <c r="M29" s="2340"/>
      <c r="N29" s="2340"/>
      <c r="O29" s="2340"/>
      <c r="P29" s="2340"/>
      <c r="Q29" s="2340"/>
      <c r="R29" s="2340"/>
      <c r="S29" s="2340"/>
      <c r="T29" s="2340"/>
      <c r="U29" s="2340"/>
      <c r="V29" s="2340"/>
      <c r="W29" s="2340"/>
      <c r="X29" s="2340"/>
      <c r="Y29" s="2340"/>
      <c r="Z29" s="2340"/>
      <c r="AA29" s="2340"/>
      <c r="AB29" s="2340"/>
      <c r="AC29" s="2340"/>
      <c r="AD29" s="2340"/>
      <c r="AE29" s="2340"/>
      <c r="AF29" s="2340"/>
      <c r="AG29" s="2340"/>
      <c r="AH29" s="2340"/>
      <c r="AI29" s="2340"/>
      <c r="AJ29" s="2340"/>
      <c r="AK29" s="2340"/>
      <c r="AL29" s="2340"/>
      <c r="AM29" s="2340"/>
      <c r="AN29" s="2340"/>
      <c r="AO29" s="2340"/>
      <c r="AP29" s="2340"/>
      <c r="AQ29" s="2340"/>
      <c r="AR29" s="2340"/>
      <c r="AS29" s="2340"/>
      <c r="BD29" s="388"/>
    </row>
    <row r="30" spans="1:56" ht="7.5" customHeight="1">
      <c r="A30" s="385"/>
      <c r="C30" s="2340"/>
      <c r="D30" s="2340"/>
      <c r="E30" s="2340"/>
      <c r="F30" s="2340"/>
      <c r="G30" s="2340"/>
      <c r="H30" s="2340"/>
      <c r="I30" s="2340"/>
      <c r="J30" s="2340"/>
      <c r="K30" s="2340"/>
      <c r="L30" s="2340"/>
      <c r="M30" s="2340"/>
      <c r="N30" s="2340"/>
      <c r="O30" s="2340"/>
      <c r="P30" s="2340"/>
      <c r="Q30" s="2340"/>
      <c r="R30" s="2340"/>
      <c r="S30" s="2340"/>
      <c r="T30" s="2340"/>
      <c r="U30" s="2340"/>
      <c r="V30" s="2340"/>
      <c r="W30" s="2340"/>
      <c r="X30" s="2340"/>
      <c r="Y30" s="2340"/>
      <c r="Z30" s="2340"/>
      <c r="AA30" s="2340"/>
      <c r="AB30" s="2340"/>
      <c r="AC30" s="2340"/>
      <c r="AD30" s="2340"/>
      <c r="AE30" s="2340"/>
      <c r="AF30" s="2340"/>
      <c r="AG30" s="2340"/>
      <c r="AH30" s="2340"/>
      <c r="AI30" s="2340"/>
      <c r="AJ30" s="2340"/>
      <c r="AK30" s="2340"/>
      <c r="AL30" s="2340"/>
      <c r="AM30" s="2340"/>
      <c r="AN30" s="2340"/>
      <c r="AO30" s="2340"/>
      <c r="AP30" s="2340"/>
      <c r="AQ30" s="2340"/>
      <c r="AR30" s="2340"/>
      <c r="AS30" s="2340"/>
      <c r="BD30" s="388"/>
    </row>
    <row r="31" spans="1:56" ht="7.5" customHeight="1">
      <c r="A31" s="385"/>
      <c r="C31" s="2340"/>
      <c r="D31" s="2340"/>
      <c r="E31" s="2340"/>
      <c r="F31" s="2340"/>
      <c r="G31" s="2340"/>
      <c r="H31" s="2340"/>
      <c r="I31" s="2340"/>
      <c r="J31" s="2340"/>
      <c r="K31" s="2340"/>
      <c r="L31" s="2340"/>
      <c r="M31" s="2340"/>
      <c r="N31" s="2340"/>
      <c r="O31" s="2340"/>
      <c r="P31" s="2340"/>
      <c r="Q31" s="2340"/>
      <c r="R31" s="2340"/>
      <c r="S31" s="2340"/>
      <c r="T31" s="2340"/>
      <c r="U31" s="2340"/>
      <c r="V31" s="2340"/>
      <c r="W31" s="2340"/>
      <c r="X31" s="2340"/>
      <c r="Y31" s="2340"/>
      <c r="Z31" s="2340"/>
      <c r="AA31" s="2340"/>
      <c r="AB31" s="2340"/>
      <c r="AC31" s="2340"/>
      <c r="AD31" s="2340"/>
      <c r="AE31" s="2340"/>
      <c r="AF31" s="2340"/>
      <c r="AG31" s="2340"/>
      <c r="AH31" s="2340"/>
      <c r="AI31" s="2340"/>
      <c r="AJ31" s="2340"/>
      <c r="AK31" s="2340"/>
      <c r="AL31" s="2340"/>
      <c r="AM31" s="2340"/>
      <c r="AN31" s="2340"/>
      <c r="AO31" s="2340"/>
      <c r="AP31" s="2340"/>
      <c r="AQ31" s="2340"/>
      <c r="AR31" s="2340"/>
      <c r="AS31" s="2340"/>
      <c r="BD31" s="388"/>
    </row>
    <row r="32" spans="1:56" ht="7.5" customHeight="1">
      <c r="A32" s="385"/>
      <c r="BD32" s="388"/>
    </row>
    <row r="33" spans="1:56" ht="7.5" customHeight="1">
      <c r="A33" s="385"/>
      <c r="D33" s="423"/>
      <c r="E33" s="424"/>
      <c r="F33" s="424"/>
      <c r="G33" s="424"/>
      <c r="H33" s="424"/>
      <c r="I33" s="424"/>
      <c r="J33" s="424"/>
      <c r="K33" s="424"/>
      <c r="L33" s="424"/>
      <c r="M33" s="424"/>
      <c r="N33" s="424"/>
      <c r="O33" s="424"/>
      <c r="P33" s="424"/>
      <c r="Q33" s="424"/>
      <c r="R33" s="424"/>
      <c r="S33" s="424"/>
      <c r="T33" s="424"/>
      <c r="U33" s="424"/>
      <c r="V33" s="424"/>
      <c r="W33" s="424"/>
      <c r="X33" s="424"/>
      <c r="Y33" s="424"/>
      <c r="Z33" s="424"/>
      <c r="AA33" s="424"/>
      <c r="AB33" s="425"/>
      <c r="AC33" s="382"/>
      <c r="AE33" s="423"/>
      <c r="AF33" s="424"/>
      <c r="AG33" s="424"/>
      <c r="AH33" s="424"/>
      <c r="AI33" s="424"/>
      <c r="AJ33" s="424"/>
      <c r="AK33" s="424"/>
      <c r="AL33" s="424"/>
      <c r="AM33" s="424"/>
      <c r="AN33" s="424"/>
      <c r="AO33" s="424"/>
      <c r="AP33" s="424"/>
      <c r="AQ33" s="424"/>
      <c r="AR33" s="424"/>
      <c r="AS33" s="424"/>
      <c r="AT33" s="424"/>
      <c r="AU33" s="424"/>
      <c r="AV33" s="424"/>
      <c r="AW33" s="424"/>
      <c r="AX33" s="424"/>
      <c r="AY33" s="424"/>
      <c r="AZ33" s="424"/>
      <c r="BA33" s="424"/>
      <c r="BB33" s="424"/>
      <c r="BC33" s="425"/>
      <c r="BD33" s="388"/>
    </row>
    <row r="34" spans="1:56" ht="7.5" customHeight="1">
      <c r="A34" s="385"/>
      <c r="D34" s="381"/>
      <c r="E34" s="382"/>
      <c r="F34" s="382"/>
      <c r="G34" s="382"/>
      <c r="H34" s="382"/>
      <c r="I34" s="382"/>
      <c r="J34" s="382"/>
      <c r="K34" s="2358" t="s">
        <v>665</v>
      </c>
      <c r="L34" s="2358"/>
      <c r="M34" s="2358"/>
      <c r="N34" s="2358"/>
      <c r="O34" s="2358"/>
      <c r="P34" s="2358"/>
      <c r="Q34" s="2358"/>
      <c r="R34" s="2358"/>
      <c r="S34" s="2358"/>
      <c r="T34" s="2358"/>
      <c r="U34" s="2358"/>
      <c r="V34" s="2358"/>
      <c r="W34" s="382"/>
      <c r="X34" s="382"/>
      <c r="Y34" s="382"/>
      <c r="Z34" s="382"/>
      <c r="AA34" s="382"/>
      <c r="AB34" s="426"/>
      <c r="AC34" s="382"/>
      <c r="AE34" s="381"/>
      <c r="AF34" s="382"/>
      <c r="AG34" s="382"/>
      <c r="AH34" s="382"/>
      <c r="AI34" s="382"/>
      <c r="AJ34" s="2358" t="s">
        <v>666</v>
      </c>
      <c r="AK34" s="2358"/>
      <c r="AL34" s="2358"/>
      <c r="AM34" s="2358"/>
      <c r="AN34" s="2358"/>
      <c r="AO34" s="2358"/>
      <c r="AP34" s="2358"/>
      <c r="AQ34" s="2358"/>
      <c r="AR34" s="2358"/>
      <c r="AS34" s="2358"/>
      <c r="AT34" s="2358"/>
      <c r="AU34" s="2358"/>
      <c r="AV34" s="382"/>
      <c r="AW34" s="382"/>
      <c r="AX34" s="382"/>
      <c r="AY34" s="382"/>
      <c r="AZ34" s="382"/>
      <c r="BA34" s="382"/>
      <c r="BB34" s="382"/>
      <c r="BC34" s="426"/>
      <c r="BD34" s="388"/>
    </row>
    <row r="35" spans="1:56" ht="7.5" customHeight="1">
      <c r="A35" s="385"/>
      <c r="D35" s="381"/>
      <c r="E35" s="382"/>
      <c r="F35" s="382"/>
      <c r="G35" s="382"/>
      <c r="H35" s="382"/>
      <c r="I35" s="382"/>
      <c r="J35" s="382"/>
      <c r="K35" s="2358"/>
      <c r="L35" s="2358"/>
      <c r="M35" s="2358"/>
      <c r="N35" s="2358"/>
      <c r="O35" s="2358"/>
      <c r="P35" s="2358"/>
      <c r="Q35" s="2358"/>
      <c r="R35" s="2358"/>
      <c r="S35" s="2358"/>
      <c r="T35" s="2358"/>
      <c r="U35" s="2358"/>
      <c r="V35" s="2358"/>
      <c r="W35" s="382"/>
      <c r="X35" s="382"/>
      <c r="Y35" s="382"/>
      <c r="Z35" s="382"/>
      <c r="AA35" s="382"/>
      <c r="AB35" s="426"/>
      <c r="AC35" s="382"/>
      <c r="AE35" s="381"/>
      <c r="AF35" s="382"/>
      <c r="AG35" s="382"/>
      <c r="AH35" s="382"/>
      <c r="AI35" s="382"/>
      <c r="AJ35" s="2358"/>
      <c r="AK35" s="2358"/>
      <c r="AL35" s="2358"/>
      <c r="AM35" s="2358"/>
      <c r="AN35" s="2358"/>
      <c r="AO35" s="2358"/>
      <c r="AP35" s="2358"/>
      <c r="AQ35" s="2358"/>
      <c r="AR35" s="2358"/>
      <c r="AS35" s="2358"/>
      <c r="AT35" s="2358"/>
      <c r="AU35" s="2358"/>
      <c r="AV35" s="382"/>
      <c r="AW35" s="382"/>
      <c r="AX35" s="382"/>
      <c r="AY35" s="382"/>
      <c r="AZ35" s="382"/>
      <c r="BA35" s="382"/>
      <c r="BB35" s="382"/>
      <c r="BC35" s="426"/>
      <c r="BD35" s="388"/>
    </row>
    <row r="36" spans="1:56" ht="7.5" customHeight="1">
      <c r="A36" s="385"/>
      <c r="D36" s="381"/>
      <c r="E36" s="382"/>
      <c r="F36" s="382"/>
      <c r="G36" s="382"/>
      <c r="H36" s="382"/>
      <c r="I36" s="382"/>
      <c r="J36" s="382"/>
      <c r="K36" s="2358"/>
      <c r="L36" s="2358"/>
      <c r="M36" s="2358"/>
      <c r="N36" s="2358"/>
      <c r="O36" s="2358"/>
      <c r="P36" s="2358"/>
      <c r="Q36" s="2358"/>
      <c r="R36" s="2358"/>
      <c r="S36" s="2358"/>
      <c r="T36" s="2358"/>
      <c r="U36" s="2358"/>
      <c r="V36" s="2358"/>
      <c r="W36" s="382"/>
      <c r="X36" s="382"/>
      <c r="Y36" s="382"/>
      <c r="Z36" s="382"/>
      <c r="AA36" s="382"/>
      <c r="AB36" s="426"/>
      <c r="AC36" s="382"/>
      <c r="AE36" s="381"/>
      <c r="AF36" s="382"/>
      <c r="AG36" s="382"/>
      <c r="AH36" s="382"/>
      <c r="AI36" s="382"/>
      <c r="AJ36" s="2358"/>
      <c r="AK36" s="2358"/>
      <c r="AL36" s="2358"/>
      <c r="AM36" s="2358"/>
      <c r="AN36" s="2358"/>
      <c r="AO36" s="2358"/>
      <c r="AP36" s="2358"/>
      <c r="AQ36" s="2358"/>
      <c r="AR36" s="2358"/>
      <c r="AS36" s="2358"/>
      <c r="AT36" s="2358"/>
      <c r="AU36" s="2358"/>
      <c r="AV36" s="382"/>
      <c r="AW36" s="382"/>
      <c r="AX36" s="382"/>
      <c r="AY36" s="382"/>
      <c r="AZ36" s="382"/>
      <c r="BA36" s="382"/>
      <c r="BB36" s="382"/>
      <c r="BC36" s="426"/>
      <c r="BD36" s="388"/>
    </row>
    <row r="37" spans="1:56" ht="7.5" customHeight="1">
      <c r="A37" s="385"/>
      <c r="D37" s="381"/>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426"/>
      <c r="AC37" s="382"/>
      <c r="AE37" s="381"/>
      <c r="AF37" s="382"/>
      <c r="AG37" s="382"/>
      <c r="AH37" s="382"/>
      <c r="AI37" s="382"/>
      <c r="AJ37" s="382"/>
      <c r="AK37" s="382"/>
      <c r="AL37" s="382"/>
      <c r="AM37" s="382"/>
      <c r="AN37" s="382"/>
      <c r="AO37" s="382"/>
      <c r="AP37" s="382"/>
      <c r="AQ37" s="382"/>
      <c r="AR37" s="382"/>
      <c r="AS37" s="382"/>
      <c r="AT37" s="382"/>
      <c r="AU37" s="382"/>
      <c r="AV37" s="382"/>
      <c r="AW37" s="382"/>
      <c r="AX37" s="382"/>
      <c r="AY37" s="382"/>
      <c r="AZ37" s="382"/>
      <c r="BA37" s="382"/>
      <c r="BB37" s="382"/>
      <c r="BC37" s="426"/>
      <c r="BD37" s="388"/>
    </row>
    <row r="38" spans="1:56" ht="7.5" customHeight="1">
      <c r="A38" s="385"/>
      <c r="D38" s="381"/>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426"/>
      <c r="AC38" s="382"/>
      <c r="AE38" s="381"/>
      <c r="AF38" s="382"/>
      <c r="AG38" s="382"/>
      <c r="AH38" s="2369" t="s">
        <v>701</v>
      </c>
      <c r="AI38" s="2370"/>
      <c r="AJ38" s="2370"/>
      <c r="AK38" s="2371"/>
      <c r="AL38" s="382"/>
      <c r="AM38" s="382"/>
      <c r="AN38" s="382"/>
      <c r="AO38" s="2357" t="s">
        <v>702</v>
      </c>
      <c r="AP38" s="2357"/>
      <c r="AQ38" s="2357"/>
      <c r="AR38" s="2357"/>
      <c r="AS38" s="2357"/>
      <c r="AT38" s="2357"/>
      <c r="AU38" s="2357"/>
      <c r="AV38" s="2357"/>
      <c r="AW38" s="2357"/>
      <c r="AX38" s="2357"/>
      <c r="AY38" s="2357"/>
      <c r="AZ38" s="2357"/>
      <c r="BA38" s="2357"/>
      <c r="BB38" s="2357"/>
      <c r="BC38" s="426"/>
      <c r="BD38" s="388"/>
    </row>
    <row r="39" spans="1:56" ht="7.5" customHeight="1">
      <c r="A39" s="385"/>
      <c r="D39" s="381"/>
      <c r="E39" s="382"/>
      <c r="F39" s="2361"/>
      <c r="G39" s="2362"/>
      <c r="H39" s="2362"/>
      <c r="I39" s="2362"/>
      <c r="J39" s="2362"/>
      <c r="K39" s="2362"/>
      <c r="L39" s="2362"/>
      <c r="M39" s="2363"/>
      <c r="N39" s="382"/>
      <c r="O39" s="382"/>
      <c r="P39" s="382"/>
      <c r="Q39" s="382"/>
      <c r="R39" s="382"/>
      <c r="S39" s="382"/>
      <c r="T39" s="382"/>
      <c r="U39" s="382"/>
      <c r="V39" s="382"/>
      <c r="W39" s="382"/>
      <c r="X39" s="382"/>
      <c r="Y39" s="382"/>
      <c r="Z39" s="382"/>
      <c r="AA39" s="382"/>
      <c r="AB39" s="426"/>
      <c r="AC39" s="382"/>
      <c r="AE39" s="381"/>
      <c r="AF39" s="382"/>
      <c r="AG39" s="382"/>
      <c r="AH39" s="2372"/>
      <c r="AI39" s="2373"/>
      <c r="AJ39" s="2373"/>
      <c r="AK39" s="2374"/>
      <c r="AL39" s="382"/>
      <c r="AM39" s="382"/>
      <c r="AN39" s="382"/>
      <c r="AO39" s="2357"/>
      <c r="AP39" s="2357"/>
      <c r="AQ39" s="2357"/>
      <c r="AR39" s="2357"/>
      <c r="AS39" s="2357"/>
      <c r="AT39" s="2357"/>
      <c r="AU39" s="2357"/>
      <c r="AV39" s="2357"/>
      <c r="AW39" s="2357"/>
      <c r="AX39" s="2357"/>
      <c r="AY39" s="2357"/>
      <c r="AZ39" s="2357"/>
      <c r="BA39" s="2357"/>
      <c r="BB39" s="2357"/>
      <c r="BC39" s="426"/>
      <c r="BD39" s="388"/>
    </row>
    <row r="40" spans="1:56" ht="7.5" customHeight="1">
      <c r="A40" s="385"/>
      <c r="D40" s="381"/>
      <c r="E40" s="382"/>
      <c r="F40" s="2364"/>
      <c r="G40" s="945"/>
      <c r="H40" s="945"/>
      <c r="I40" s="945"/>
      <c r="J40" s="945"/>
      <c r="K40" s="945"/>
      <c r="L40" s="945"/>
      <c r="M40" s="2365"/>
      <c r="N40" s="382"/>
      <c r="O40" s="382"/>
      <c r="P40" s="382"/>
      <c r="Q40" s="382"/>
      <c r="R40" s="382"/>
      <c r="S40" s="382"/>
      <c r="T40" s="382"/>
      <c r="U40" s="382"/>
      <c r="V40" s="382"/>
      <c r="W40" s="382"/>
      <c r="X40" s="382"/>
      <c r="Y40" s="382"/>
      <c r="Z40" s="382"/>
      <c r="AA40" s="382"/>
      <c r="AB40" s="426"/>
      <c r="AC40" s="382"/>
      <c r="AE40" s="381"/>
      <c r="AF40" s="382"/>
      <c r="AG40" s="382"/>
      <c r="AH40" s="2372"/>
      <c r="AI40" s="2373"/>
      <c r="AJ40" s="2373"/>
      <c r="AK40" s="2374"/>
      <c r="AL40" s="382"/>
      <c r="AM40" s="382"/>
      <c r="AN40" s="382"/>
      <c r="AO40" s="382"/>
      <c r="AP40" s="382"/>
      <c r="AQ40" s="382"/>
      <c r="AR40" s="382"/>
      <c r="AS40" s="382"/>
      <c r="AT40" s="382"/>
      <c r="AU40" s="382"/>
      <c r="AV40" s="382"/>
      <c r="AW40" s="382"/>
      <c r="AX40" s="382"/>
      <c r="AY40" s="382"/>
      <c r="AZ40" s="382"/>
      <c r="BA40" s="382"/>
      <c r="BB40" s="382"/>
      <c r="BC40" s="426"/>
      <c r="BD40" s="388"/>
    </row>
    <row r="41" spans="1:56" ht="7.5" customHeight="1">
      <c r="A41" s="385"/>
      <c r="D41" s="381"/>
      <c r="E41" s="382"/>
      <c r="F41" s="2364"/>
      <c r="G41" s="945"/>
      <c r="H41" s="945"/>
      <c r="I41" s="945"/>
      <c r="J41" s="945"/>
      <c r="K41" s="945"/>
      <c r="L41" s="945"/>
      <c r="M41" s="2365"/>
      <c r="N41" s="382"/>
      <c r="O41" s="382"/>
      <c r="P41" s="382"/>
      <c r="Q41" s="382"/>
      <c r="R41" s="382"/>
      <c r="S41" s="382"/>
      <c r="T41" s="382"/>
      <c r="U41" s="382"/>
      <c r="V41" s="382"/>
      <c r="W41" s="382"/>
      <c r="X41" s="382"/>
      <c r="Y41" s="382"/>
      <c r="Z41" s="382"/>
      <c r="AA41" s="382"/>
      <c r="AB41" s="426"/>
      <c r="AC41" s="382"/>
      <c r="AE41" s="381"/>
      <c r="AF41" s="382"/>
      <c r="AG41" s="382"/>
      <c r="AH41" s="2372"/>
      <c r="AI41" s="2373"/>
      <c r="AJ41" s="2373"/>
      <c r="AK41" s="2374"/>
      <c r="AL41" s="382"/>
      <c r="AM41" s="382"/>
      <c r="AN41" s="382"/>
      <c r="AO41" s="382"/>
      <c r="AP41" s="382"/>
      <c r="AQ41" s="382"/>
      <c r="AR41" s="382"/>
      <c r="AS41" s="382"/>
      <c r="AT41" s="382"/>
      <c r="AU41" s="382"/>
      <c r="AV41" s="382"/>
      <c r="AW41" s="382"/>
      <c r="AX41" s="382"/>
      <c r="AY41" s="382"/>
      <c r="AZ41" s="382"/>
      <c r="BA41" s="382"/>
      <c r="BB41" s="382"/>
      <c r="BC41" s="426"/>
      <c r="BD41" s="388"/>
    </row>
    <row r="42" spans="1:56" ht="7.5" customHeight="1">
      <c r="A42" s="385"/>
      <c r="D42" s="381"/>
      <c r="E42" s="382"/>
      <c r="F42" s="2364"/>
      <c r="G42" s="945"/>
      <c r="H42" s="945"/>
      <c r="I42" s="945"/>
      <c r="J42" s="945"/>
      <c r="K42" s="945"/>
      <c r="L42" s="945"/>
      <c r="M42" s="2365"/>
      <c r="N42" s="382"/>
      <c r="O42" s="382"/>
      <c r="P42" s="382"/>
      <c r="Q42" s="382"/>
      <c r="R42" s="382"/>
      <c r="S42" s="382"/>
      <c r="T42" s="382"/>
      <c r="U42" s="382"/>
      <c r="V42" s="382"/>
      <c r="W42" s="382"/>
      <c r="X42" s="382"/>
      <c r="Y42" s="382"/>
      <c r="Z42" s="382"/>
      <c r="AA42" s="382"/>
      <c r="AB42" s="426"/>
      <c r="AC42" s="382"/>
      <c r="AE42" s="381"/>
      <c r="AF42" s="382"/>
      <c r="AG42" s="382"/>
      <c r="AH42" s="2375"/>
      <c r="AI42" s="2376"/>
      <c r="AJ42" s="2376"/>
      <c r="AK42" s="2377"/>
      <c r="AL42" s="382"/>
      <c r="AM42" s="382"/>
      <c r="AN42" s="382"/>
      <c r="AO42" s="382"/>
      <c r="AP42" s="382"/>
      <c r="AQ42" s="382"/>
      <c r="AR42" s="382"/>
      <c r="AS42" s="382"/>
      <c r="AT42" s="382"/>
      <c r="AU42" s="382"/>
      <c r="AV42" s="382"/>
      <c r="AW42" s="382"/>
      <c r="AX42" s="382"/>
      <c r="AY42" s="382"/>
      <c r="AZ42" s="382"/>
      <c r="BA42" s="382"/>
      <c r="BB42" s="382"/>
      <c r="BC42" s="426"/>
      <c r="BD42" s="388"/>
    </row>
    <row r="43" spans="1:56" ht="7.5" customHeight="1">
      <c r="A43" s="385"/>
      <c r="D43" s="381"/>
      <c r="E43" s="382"/>
      <c r="F43" s="2364"/>
      <c r="G43" s="945"/>
      <c r="H43" s="945"/>
      <c r="I43" s="945"/>
      <c r="J43" s="945"/>
      <c r="K43" s="945"/>
      <c r="L43" s="945"/>
      <c r="M43" s="2365"/>
      <c r="N43" s="382"/>
      <c r="O43" s="382"/>
      <c r="P43" s="382"/>
      <c r="Q43" s="382"/>
      <c r="R43" s="382"/>
      <c r="S43" s="382"/>
      <c r="T43" s="382"/>
      <c r="U43" s="382"/>
      <c r="V43" s="382"/>
      <c r="W43" s="382"/>
      <c r="X43" s="382"/>
      <c r="Y43" s="382"/>
      <c r="Z43" s="382"/>
      <c r="AA43" s="382"/>
      <c r="AB43" s="426"/>
      <c r="AC43" s="382"/>
      <c r="AE43" s="381"/>
      <c r="AF43" s="382"/>
      <c r="AG43" s="382"/>
      <c r="AH43" s="382"/>
      <c r="AI43" s="382"/>
      <c r="AJ43" s="382"/>
      <c r="AK43" s="382"/>
      <c r="AL43" s="382"/>
      <c r="AM43" s="382"/>
      <c r="AN43" s="382"/>
      <c r="AO43" s="382"/>
      <c r="AP43" s="382"/>
      <c r="AQ43" s="382"/>
      <c r="AR43" s="382"/>
      <c r="AS43" s="382"/>
      <c r="AT43" s="382"/>
      <c r="AU43" s="382"/>
      <c r="AV43" s="382"/>
      <c r="AW43" s="382"/>
      <c r="AX43" s="382"/>
      <c r="AY43" s="382"/>
      <c r="AZ43" s="382"/>
      <c r="BA43" s="382"/>
      <c r="BB43" s="382"/>
      <c r="BC43" s="426"/>
      <c r="BD43" s="388"/>
    </row>
    <row r="44" spans="1:56" ht="7.5" customHeight="1">
      <c r="A44" s="385"/>
      <c r="D44" s="381"/>
      <c r="E44" s="382"/>
      <c r="F44" s="2364"/>
      <c r="G44" s="945"/>
      <c r="H44" s="945"/>
      <c r="I44" s="945"/>
      <c r="J44" s="945"/>
      <c r="K44" s="945"/>
      <c r="L44" s="945"/>
      <c r="M44" s="2365"/>
      <c r="N44" s="382"/>
      <c r="O44" s="382"/>
      <c r="P44" s="382"/>
      <c r="Q44" s="382"/>
      <c r="R44" s="382"/>
      <c r="S44" s="382"/>
      <c r="T44" s="382"/>
      <c r="U44" s="382"/>
      <c r="V44" s="382"/>
      <c r="W44" s="382"/>
      <c r="X44" s="382"/>
      <c r="Y44" s="382"/>
      <c r="Z44" s="382"/>
      <c r="AA44" s="382"/>
      <c r="AB44" s="426"/>
      <c r="AC44" s="382"/>
      <c r="AE44" s="381"/>
      <c r="AF44" s="382"/>
      <c r="AG44" s="382"/>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426"/>
      <c r="BD44" s="388"/>
    </row>
    <row r="45" spans="1:56" ht="7.5" customHeight="1">
      <c r="A45" s="385"/>
      <c r="D45" s="381"/>
      <c r="E45" s="382"/>
      <c r="F45" s="2364"/>
      <c r="G45" s="945"/>
      <c r="H45" s="945"/>
      <c r="I45" s="945"/>
      <c r="J45" s="945"/>
      <c r="K45" s="945"/>
      <c r="L45" s="945"/>
      <c r="M45" s="2365"/>
      <c r="N45" s="382"/>
      <c r="O45" s="382"/>
      <c r="P45" s="382"/>
      <c r="Q45" s="382"/>
      <c r="R45" s="382"/>
      <c r="S45" s="382"/>
      <c r="T45" s="382"/>
      <c r="U45" s="382"/>
      <c r="V45" s="382"/>
      <c r="W45" s="382"/>
      <c r="X45" s="382"/>
      <c r="Y45" s="382"/>
      <c r="Z45" s="382"/>
      <c r="AA45" s="382"/>
      <c r="AB45" s="426"/>
      <c r="AC45" s="382"/>
      <c r="AE45" s="381"/>
      <c r="AF45" s="382"/>
      <c r="AG45" s="382"/>
      <c r="AH45" s="382"/>
      <c r="AI45" s="382"/>
      <c r="AJ45" s="382"/>
      <c r="AK45" s="382"/>
      <c r="AL45" s="382"/>
      <c r="AM45" s="382"/>
      <c r="AN45" s="382"/>
      <c r="AO45" s="382"/>
      <c r="AP45" s="382"/>
      <c r="AQ45" s="382"/>
      <c r="AR45" s="382"/>
      <c r="AS45" s="382"/>
      <c r="AT45" s="382"/>
      <c r="AU45" s="382"/>
      <c r="AV45" s="382"/>
      <c r="AW45" s="382"/>
      <c r="AX45" s="382"/>
      <c r="AY45" s="382"/>
      <c r="AZ45" s="382"/>
      <c r="BA45" s="382"/>
      <c r="BB45" s="382"/>
      <c r="BC45" s="426"/>
      <c r="BD45" s="388"/>
    </row>
    <row r="46" spans="1:56" ht="7.5" customHeight="1">
      <c r="A46" s="385"/>
      <c r="D46" s="381"/>
      <c r="E46" s="382"/>
      <c r="F46" s="2364"/>
      <c r="G46" s="945"/>
      <c r="H46" s="945"/>
      <c r="I46" s="945"/>
      <c r="J46" s="945"/>
      <c r="K46" s="945"/>
      <c r="L46" s="945"/>
      <c r="M46" s="2365"/>
      <c r="N46" s="382"/>
      <c r="O46" s="382"/>
      <c r="P46" s="382"/>
      <c r="Q46" s="382"/>
      <c r="R46" s="382"/>
      <c r="S46" s="382"/>
      <c r="T46" s="382"/>
      <c r="U46" s="382"/>
      <c r="V46" s="382"/>
      <c r="W46" s="382"/>
      <c r="X46" s="382"/>
      <c r="Y46" s="382"/>
      <c r="Z46" s="382"/>
      <c r="AA46" s="382"/>
      <c r="AB46" s="426"/>
      <c r="AC46" s="382"/>
      <c r="AE46" s="381"/>
      <c r="AF46" s="382"/>
      <c r="AG46" s="382"/>
      <c r="AH46" s="382"/>
      <c r="AI46" s="382"/>
      <c r="AJ46" s="382"/>
      <c r="AK46" s="382"/>
      <c r="AL46" s="382"/>
      <c r="AM46" s="382"/>
      <c r="AN46" s="382"/>
      <c r="AO46" s="382"/>
      <c r="AP46" s="382"/>
      <c r="AQ46" s="382"/>
      <c r="AR46" s="382"/>
      <c r="AS46" s="382"/>
      <c r="AT46" s="382"/>
      <c r="AU46" s="382"/>
      <c r="AV46" s="382"/>
      <c r="AW46" s="382"/>
      <c r="AX46" s="382"/>
      <c r="AY46" s="382"/>
      <c r="AZ46" s="382"/>
      <c r="BA46" s="382"/>
      <c r="BB46" s="382"/>
      <c r="BC46" s="426"/>
      <c r="BD46" s="388"/>
    </row>
    <row r="47" spans="1:56" ht="7.5" customHeight="1">
      <c r="A47" s="385"/>
      <c r="D47" s="381"/>
      <c r="E47" s="382"/>
      <c r="F47" s="2364"/>
      <c r="G47" s="945"/>
      <c r="H47" s="945"/>
      <c r="I47" s="945"/>
      <c r="J47" s="945"/>
      <c r="K47" s="945"/>
      <c r="L47" s="945"/>
      <c r="M47" s="2365"/>
      <c r="N47" s="382"/>
      <c r="O47" s="382"/>
      <c r="P47" s="382"/>
      <c r="Q47" s="382"/>
      <c r="R47" s="382"/>
      <c r="S47" s="382"/>
      <c r="T47" s="382"/>
      <c r="U47" s="382"/>
      <c r="V47" s="382"/>
      <c r="W47" s="382"/>
      <c r="X47" s="382"/>
      <c r="Y47" s="382"/>
      <c r="Z47" s="382"/>
      <c r="AA47" s="382"/>
      <c r="AB47" s="426"/>
      <c r="AC47" s="382"/>
      <c r="AE47" s="381"/>
      <c r="AF47" s="382"/>
      <c r="AG47" s="382"/>
      <c r="AH47" s="382"/>
      <c r="AI47" s="382"/>
      <c r="AJ47" s="382"/>
      <c r="AK47" s="382"/>
      <c r="AL47" s="382"/>
      <c r="AM47" s="382"/>
      <c r="AN47" s="382"/>
      <c r="AO47" s="382"/>
      <c r="AP47" s="382"/>
      <c r="AQ47" s="382"/>
      <c r="AR47" s="382"/>
      <c r="AS47" s="382"/>
      <c r="AT47" s="382"/>
      <c r="AU47" s="382"/>
      <c r="AV47" s="382"/>
      <c r="AW47" s="382"/>
      <c r="AX47" s="382"/>
      <c r="AY47" s="382"/>
      <c r="AZ47" s="382"/>
      <c r="BA47" s="382"/>
      <c r="BB47" s="382"/>
      <c r="BC47" s="426"/>
      <c r="BD47" s="388"/>
    </row>
    <row r="48" spans="1:56" ht="7.5" customHeight="1">
      <c r="A48" s="385"/>
      <c r="D48" s="381"/>
      <c r="E48" s="382"/>
      <c r="F48" s="2364"/>
      <c r="G48" s="945"/>
      <c r="H48" s="945"/>
      <c r="I48" s="945"/>
      <c r="J48" s="945"/>
      <c r="K48" s="945"/>
      <c r="L48" s="945"/>
      <c r="M48" s="2365"/>
      <c r="N48" s="382"/>
      <c r="O48" s="382"/>
      <c r="P48" s="382"/>
      <c r="Q48" s="382"/>
      <c r="R48" s="382"/>
      <c r="S48" s="382"/>
      <c r="T48" s="382"/>
      <c r="U48" s="382"/>
      <c r="V48" s="382"/>
      <c r="W48" s="382"/>
      <c r="X48" s="382"/>
      <c r="Y48" s="382"/>
      <c r="Z48" s="382"/>
      <c r="AA48" s="382"/>
      <c r="AB48" s="426"/>
      <c r="AC48" s="382"/>
      <c r="AE48" s="381"/>
      <c r="AF48" s="382"/>
      <c r="AG48" s="382"/>
      <c r="AH48" s="382"/>
      <c r="AI48" s="382"/>
      <c r="AJ48" s="382"/>
      <c r="AK48" s="382"/>
      <c r="AL48" s="382"/>
      <c r="AM48" s="382"/>
      <c r="AN48" s="382"/>
      <c r="AO48" s="382"/>
      <c r="AP48" s="382"/>
      <c r="AQ48" s="382"/>
      <c r="AR48" s="382"/>
      <c r="AS48" s="382"/>
      <c r="AT48" s="382"/>
      <c r="AU48" s="382"/>
      <c r="AV48" s="382"/>
      <c r="AW48" s="382"/>
      <c r="AX48" s="382"/>
      <c r="AY48" s="382"/>
      <c r="AZ48" s="382"/>
      <c r="BA48" s="382"/>
      <c r="BB48" s="382"/>
      <c r="BC48" s="426"/>
      <c r="BD48" s="388"/>
    </row>
    <row r="49" spans="1:56" ht="7.5" customHeight="1">
      <c r="A49" s="385"/>
      <c r="D49" s="381"/>
      <c r="E49" s="382"/>
      <c r="F49" s="2366"/>
      <c r="G49" s="2367"/>
      <c r="H49" s="2367"/>
      <c r="I49" s="2367"/>
      <c r="J49" s="2367"/>
      <c r="K49" s="2367"/>
      <c r="L49" s="2367"/>
      <c r="M49" s="2368"/>
      <c r="N49" s="382"/>
      <c r="O49" s="382"/>
      <c r="P49" s="382"/>
      <c r="Q49" s="382"/>
      <c r="R49" s="382"/>
      <c r="S49" s="382"/>
      <c r="T49" s="382"/>
      <c r="U49" s="382"/>
      <c r="V49" s="382"/>
      <c r="W49" s="382"/>
      <c r="X49" s="382"/>
      <c r="Y49" s="382"/>
      <c r="Z49" s="382"/>
      <c r="AA49" s="382"/>
      <c r="AB49" s="426"/>
      <c r="AC49" s="382"/>
      <c r="AE49" s="381"/>
      <c r="AF49" s="382"/>
      <c r="AG49" s="382"/>
      <c r="AH49" s="382"/>
      <c r="AI49" s="382"/>
      <c r="AJ49" s="382"/>
      <c r="AK49" s="382"/>
      <c r="AL49" s="382"/>
      <c r="AM49" s="382"/>
      <c r="AN49" s="382"/>
      <c r="AO49" s="382"/>
      <c r="AP49" s="382"/>
      <c r="AQ49" s="382"/>
      <c r="AR49" s="382"/>
      <c r="AS49" s="382"/>
      <c r="AT49" s="382"/>
      <c r="AU49" s="382"/>
      <c r="AV49" s="382"/>
      <c r="AW49" s="382"/>
      <c r="AX49" s="382"/>
      <c r="AY49" s="382"/>
      <c r="AZ49" s="382"/>
      <c r="BA49" s="382"/>
      <c r="BB49" s="382"/>
      <c r="BC49" s="426"/>
      <c r="BD49" s="388"/>
    </row>
    <row r="50" spans="1:56" ht="7.5" customHeight="1">
      <c r="A50" s="385"/>
      <c r="D50" s="381"/>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426"/>
      <c r="AC50" s="382"/>
      <c r="AE50" s="381"/>
      <c r="AF50" s="382"/>
      <c r="AG50" s="382"/>
      <c r="AH50" s="382"/>
      <c r="AI50" s="382"/>
      <c r="AJ50" s="382"/>
      <c r="AK50" s="382"/>
      <c r="AL50" s="382"/>
      <c r="AM50" s="382"/>
      <c r="AN50" s="382"/>
      <c r="AO50" s="382"/>
      <c r="AP50" s="382"/>
      <c r="AQ50" s="382"/>
      <c r="AR50" s="382"/>
      <c r="AS50" s="382"/>
      <c r="AT50" s="382"/>
      <c r="AU50" s="382"/>
      <c r="AV50" s="382"/>
      <c r="AW50" s="382"/>
      <c r="AX50" s="382"/>
      <c r="AY50" s="382"/>
      <c r="AZ50" s="382"/>
      <c r="BA50" s="382"/>
      <c r="BB50" s="382"/>
      <c r="BC50" s="426"/>
      <c r="BD50" s="388"/>
    </row>
    <row r="51" spans="1:56" ht="7.5" customHeight="1">
      <c r="A51" s="385"/>
      <c r="D51" s="427"/>
      <c r="E51" s="428"/>
      <c r="F51" s="428"/>
      <c r="G51" s="428"/>
      <c r="H51" s="428"/>
      <c r="I51" s="428"/>
      <c r="J51" s="428"/>
      <c r="K51" s="428"/>
      <c r="L51" s="428"/>
      <c r="M51" s="428"/>
      <c r="N51" s="428"/>
      <c r="O51" s="428"/>
      <c r="P51" s="428"/>
      <c r="Q51" s="428"/>
      <c r="R51" s="428"/>
      <c r="S51" s="428"/>
      <c r="T51" s="428"/>
      <c r="U51" s="428"/>
      <c r="V51" s="428"/>
      <c r="W51" s="428"/>
      <c r="X51" s="428"/>
      <c r="Y51" s="428"/>
      <c r="Z51" s="428"/>
      <c r="AA51" s="428"/>
      <c r="AB51" s="429"/>
      <c r="AC51" s="382"/>
      <c r="AE51" s="427"/>
      <c r="AF51" s="428"/>
      <c r="AG51" s="428"/>
      <c r="AH51" s="428"/>
      <c r="AI51" s="428"/>
      <c r="AJ51" s="428"/>
      <c r="AK51" s="428"/>
      <c r="AL51" s="428"/>
      <c r="AM51" s="428"/>
      <c r="AN51" s="428"/>
      <c r="AO51" s="428"/>
      <c r="AP51" s="428"/>
      <c r="AQ51" s="428"/>
      <c r="AR51" s="428"/>
      <c r="AS51" s="428"/>
      <c r="AT51" s="428"/>
      <c r="AU51" s="428"/>
      <c r="AV51" s="428"/>
      <c r="AW51" s="428"/>
      <c r="AX51" s="428"/>
      <c r="AY51" s="428"/>
      <c r="AZ51" s="428"/>
      <c r="BA51" s="428"/>
      <c r="BB51" s="428"/>
      <c r="BC51" s="429"/>
      <c r="BD51" s="388"/>
    </row>
    <row r="52" spans="1:56" ht="7.5" customHeight="1">
      <c r="A52" s="385"/>
      <c r="BD52" s="388"/>
    </row>
    <row r="53" spans="1:56" ht="7.5" customHeight="1">
      <c r="A53" s="385"/>
      <c r="BD53" s="388"/>
    </row>
    <row r="54" spans="1:56" ht="7.5" customHeight="1">
      <c r="A54" s="385"/>
      <c r="BD54" s="388"/>
    </row>
    <row r="55" spans="1:56" ht="7.5" customHeight="1">
      <c r="A55" s="385"/>
      <c r="BD55" s="388"/>
    </row>
    <row r="56" spans="1:56" ht="7.5" customHeight="1">
      <c r="A56" s="385"/>
      <c r="BD56" s="388"/>
    </row>
    <row r="57" spans="1:56" ht="7.5" customHeight="1">
      <c r="A57" s="385"/>
      <c r="BD57" s="388"/>
    </row>
    <row r="58" spans="1:56" ht="7.5" customHeight="1">
      <c r="A58" s="385"/>
      <c r="B58" s="383"/>
      <c r="C58" s="384"/>
      <c r="D58" s="384"/>
      <c r="E58" s="384"/>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c r="AN58" s="384"/>
      <c r="AO58" s="384"/>
      <c r="AP58" s="384"/>
      <c r="AQ58" s="384"/>
      <c r="AR58" s="384"/>
      <c r="AS58" s="384"/>
      <c r="AT58" s="384"/>
      <c r="AU58" s="384"/>
      <c r="AV58" s="384"/>
      <c r="AW58" s="384"/>
      <c r="AX58" s="384"/>
      <c r="AY58" s="384"/>
      <c r="AZ58" s="384"/>
      <c r="BA58" s="384"/>
      <c r="BB58" s="384"/>
      <c r="BC58" s="384"/>
      <c r="BD58" s="389"/>
    </row>
    <row r="59" spans="1:56" ht="7.5" customHeight="1">
      <c r="A59" s="381"/>
    </row>
    <row r="60" spans="1:56" ht="7.5" customHeight="1">
      <c r="A60" s="381"/>
    </row>
    <row r="61" spans="1:56" ht="7.5" customHeight="1">
      <c r="A61" s="381"/>
      <c r="C61" s="2293" t="s">
        <v>649</v>
      </c>
      <c r="D61" s="2294"/>
      <c r="E61" s="2294"/>
      <c r="F61" s="2294"/>
      <c r="G61" s="2294"/>
      <c r="H61" s="2294"/>
      <c r="I61" s="2294"/>
      <c r="J61" s="2294"/>
      <c r="K61" s="2294"/>
      <c r="L61" s="2294"/>
      <c r="M61" s="2294"/>
      <c r="N61" s="2294"/>
      <c r="O61" s="2294"/>
      <c r="P61" s="2294"/>
      <c r="Q61" s="2294"/>
      <c r="R61" s="2294"/>
      <c r="S61" s="2294"/>
      <c r="T61" s="2294"/>
      <c r="U61" s="2294"/>
      <c r="V61" s="2294"/>
      <c r="W61" s="2294"/>
      <c r="X61" s="2294"/>
      <c r="Y61" s="2294"/>
      <c r="Z61" s="2294"/>
      <c r="AA61" s="2294"/>
      <c r="AB61" s="2294"/>
      <c r="AC61" s="2295"/>
      <c r="AD61" s="1"/>
      <c r="AE61" s="1"/>
      <c r="AF61" s="1"/>
      <c r="AG61" s="1"/>
      <c r="AH61" s="1"/>
      <c r="AI61" s="1"/>
      <c r="AJ61" s="1"/>
      <c r="AK61" s="1"/>
    </row>
    <row r="62" spans="1:56" ht="7.5" customHeight="1">
      <c r="A62" s="381"/>
      <c r="C62" s="2296"/>
      <c r="D62" s="945"/>
      <c r="E62" s="945"/>
      <c r="F62" s="945"/>
      <c r="G62" s="945"/>
      <c r="H62" s="945"/>
      <c r="I62" s="945"/>
      <c r="J62" s="945"/>
      <c r="K62" s="945"/>
      <c r="L62" s="945"/>
      <c r="M62" s="945"/>
      <c r="N62" s="945"/>
      <c r="O62" s="945"/>
      <c r="P62" s="945"/>
      <c r="Q62" s="945"/>
      <c r="R62" s="945"/>
      <c r="S62" s="945"/>
      <c r="T62" s="945"/>
      <c r="U62" s="945"/>
      <c r="V62" s="945"/>
      <c r="W62" s="945"/>
      <c r="X62" s="945"/>
      <c r="Y62" s="945"/>
      <c r="Z62" s="945"/>
      <c r="AA62" s="945"/>
      <c r="AB62" s="945"/>
      <c r="AC62" s="2297"/>
      <c r="AD62" s="390"/>
      <c r="AE62" s="391"/>
      <c r="AF62" s="391"/>
      <c r="AG62" s="391"/>
      <c r="AH62" s="391"/>
      <c r="AI62" s="391"/>
      <c r="AJ62" s="391"/>
      <c r="AK62" s="391"/>
      <c r="AL62" s="384"/>
      <c r="AM62" s="384"/>
      <c r="AN62" s="384"/>
      <c r="AO62" s="384"/>
      <c r="AP62" s="384"/>
      <c r="AQ62" s="384"/>
      <c r="AR62" s="384"/>
      <c r="AS62" s="384"/>
      <c r="AT62" s="384"/>
      <c r="AU62" s="384"/>
      <c r="AV62" s="384"/>
      <c r="AW62" s="384"/>
      <c r="AX62" s="384"/>
      <c r="AY62" s="384"/>
      <c r="AZ62" s="384"/>
      <c r="BA62" s="384"/>
      <c r="BB62" s="384"/>
      <c r="BC62" s="384"/>
      <c r="BD62" s="384"/>
    </row>
    <row r="63" spans="1:56" ht="7.5" customHeight="1">
      <c r="A63" s="385"/>
      <c r="B63" s="386"/>
      <c r="C63" s="2298"/>
      <c r="D63" s="2299"/>
      <c r="E63" s="2299"/>
      <c r="F63" s="2299"/>
      <c r="G63" s="2299"/>
      <c r="H63" s="2299"/>
      <c r="I63" s="2299"/>
      <c r="J63" s="2299"/>
      <c r="K63" s="2299"/>
      <c r="L63" s="2299"/>
      <c r="M63" s="2299"/>
      <c r="N63" s="2299"/>
      <c r="O63" s="2299"/>
      <c r="P63" s="2299"/>
      <c r="Q63" s="2299"/>
      <c r="R63" s="2299"/>
      <c r="S63" s="2299"/>
      <c r="T63" s="2299"/>
      <c r="U63" s="2299"/>
      <c r="V63" s="2299"/>
      <c r="W63" s="2299"/>
      <c r="X63" s="2299"/>
      <c r="Y63" s="2299"/>
      <c r="Z63" s="2299"/>
      <c r="AA63" s="2299"/>
      <c r="AB63" s="2299"/>
      <c r="AC63" s="2300"/>
      <c r="AD63" s="1"/>
      <c r="AE63" s="1"/>
      <c r="AF63" s="1"/>
      <c r="AG63" s="1"/>
      <c r="AH63" s="1"/>
      <c r="AI63" s="1"/>
      <c r="AJ63" s="1"/>
      <c r="AK63" s="1"/>
      <c r="BD63" s="387"/>
    </row>
    <row r="64" spans="1:56" ht="7.5" customHeight="1">
      <c r="A64" s="385"/>
      <c r="BD64" s="388"/>
    </row>
    <row r="65" spans="1:56" ht="7.5" customHeight="1">
      <c r="A65" s="385"/>
      <c r="BD65" s="388"/>
    </row>
    <row r="66" spans="1:56" ht="7.5" customHeight="1">
      <c r="A66" s="385"/>
      <c r="C66" s="2301" t="s">
        <v>650</v>
      </c>
      <c r="D66" s="2301"/>
      <c r="E66" s="2301"/>
      <c r="F66" s="2301"/>
      <c r="G66" s="2301"/>
      <c r="H66" s="2301"/>
      <c r="I66" s="2301"/>
      <c r="J66" s="2301"/>
      <c r="K66" s="2301"/>
      <c r="L66" s="2301"/>
      <c r="M66" s="2301"/>
      <c r="N66" s="2301"/>
      <c r="O66" s="2301"/>
      <c r="P66" s="2301"/>
      <c r="Q66" s="2301"/>
      <c r="R66" s="2301"/>
      <c r="S66" s="2301"/>
      <c r="T66" s="2301"/>
      <c r="U66" s="2301"/>
      <c r="V66" s="2301"/>
      <c r="W66" s="2301"/>
      <c r="X66" s="2301"/>
      <c r="Y66" s="2301"/>
      <c r="Z66" s="2301"/>
      <c r="AA66" s="2301"/>
      <c r="AB66" s="2301"/>
      <c r="AC66" s="2301"/>
      <c r="AD66" s="2301"/>
      <c r="AE66" s="2301"/>
      <c r="AF66" s="2301"/>
      <c r="AG66" s="2301"/>
      <c r="AH66" s="2301"/>
      <c r="AI66" s="2301"/>
      <c r="AJ66" s="2301"/>
      <c r="AK66" s="2301"/>
      <c r="AL66" s="2301"/>
      <c r="AM66" s="2301"/>
      <c r="AN66" s="2301"/>
      <c r="AO66" s="2301"/>
      <c r="AP66" s="2301"/>
      <c r="AQ66" s="2301"/>
      <c r="AR66" s="2301"/>
      <c r="AS66" s="2301"/>
      <c r="AT66" s="2301"/>
      <c r="AU66" s="2301"/>
      <c r="AV66" s="2301"/>
      <c r="AW66" s="2301"/>
      <c r="AX66" s="2301"/>
      <c r="AY66" s="2301"/>
      <c r="AZ66" s="2301"/>
      <c r="BA66" s="2301"/>
      <c r="BB66" s="2301"/>
      <c r="BD66" s="388"/>
    </row>
    <row r="67" spans="1:56" ht="7.5" customHeight="1">
      <c r="A67" s="385"/>
      <c r="C67" s="2301"/>
      <c r="D67" s="2301"/>
      <c r="E67" s="2301"/>
      <c r="F67" s="2301"/>
      <c r="G67" s="2301"/>
      <c r="H67" s="2301"/>
      <c r="I67" s="2301"/>
      <c r="J67" s="2301"/>
      <c r="K67" s="2301"/>
      <c r="L67" s="2301"/>
      <c r="M67" s="2301"/>
      <c r="N67" s="2301"/>
      <c r="O67" s="2301"/>
      <c r="P67" s="2301"/>
      <c r="Q67" s="2301"/>
      <c r="R67" s="2301"/>
      <c r="S67" s="2301"/>
      <c r="T67" s="2301"/>
      <c r="U67" s="2301"/>
      <c r="V67" s="2301"/>
      <c r="W67" s="2301"/>
      <c r="X67" s="2301"/>
      <c r="Y67" s="2301"/>
      <c r="Z67" s="2301"/>
      <c r="AA67" s="2301"/>
      <c r="AB67" s="2301"/>
      <c r="AC67" s="2301"/>
      <c r="AD67" s="2301"/>
      <c r="AE67" s="2301"/>
      <c r="AF67" s="2301"/>
      <c r="AG67" s="2301"/>
      <c r="AH67" s="2301"/>
      <c r="AI67" s="2301"/>
      <c r="AJ67" s="2301"/>
      <c r="AK67" s="2301"/>
      <c r="AL67" s="2301"/>
      <c r="AM67" s="2301"/>
      <c r="AN67" s="2301"/>
      <c r="AO67" s="2301"/>
      <c r="AP67" s="2301"/>
      <c r="AQ67" s="2301"/>
      <c r="AR67" s="2301"/>
      <c r="AS67" s="2301"/>
      <c r="AT67" s="2301"/>
      <c r="AU67" s="2301"/>
      <c r="AV67" s="2301"/>
      <c r="AW67" s="2301"/>
      <c r="AX67" s="2301"/>
      <c r="AY67" s="2301"/>
      <c r="AZ67" s="2301"/>
      <c r="BA67" s="2301"/>
      <c r="BB67" s="2301"/>
      <c r="BD67" s="388"/>
    </row>
    <row r="68" spans="1:56" ht="7.5" customHeight="1">
      <c r="A68" s="385"/>
      <c r="C68" s="2301"/>
      <c r="D68" s="2301"/>
      <c r="E68" s="2301"/>
      <c r="F68" s="2301"/>
      <c r="G68" s="2301"/>
      <c r="H68" s="2301"/>
      <c r="I68" s="2301"/>
      <c r="J68" s="2301"/>
      <c r="K68" s="2301"/>
      <c r="L68" s="2301"/>
      <c r="M68" s="2301"/>
      <c r="N68" s="2301"/>
      <c r="O68" s="2301"/>
      <c r="P68" s="2301"/>
      <c r="Q68" s="2301"/>
      <c r="R68" s="2301"/>
      <c r="S68" s="2301"/>
      <c r="T68" s="2301"/>
      <c r="U68" s="2301"/>
      <c r="V68" s="2301"/>
      <c r="W68" s="2301"/>
      <c r="X68" s="2301"/>
      <c r="Y68" s="2301"/>
      <c r="Z68" s="2301"/>
      <c r="AA68" s="2301"/>
      <c r="AB68" s="2301"/>
      <c r="AC68" s="2301"/>
      <c r="AD68" s="2301"/>
      <c r="AE68" s="2301"/>
      <c r="AF68" s="2301"/>
      <c r="AG68" s="2301"/>
      <c r="AH68" s="2301"/>
      <c r="AI68" s="2301"/>
      <c r="AJ68" s="2301"/>
      <c r="AK68" s="2301"/>
      <c r="AL68" s="2301"/>
      <c r="AM68" s="2301"/>
      <c r="AN68" s="2301"/>
      <c r="AO68" s="2301"/>
      <c r="AP68" s="2301"/>
      <c r="AQ68" s="2301"/>
      <c r="AR68" s="2301"/>
      <c r="AS68" s="2301"/>
      <c r="AT68" s="2301"/>
      <c r="AU68" s="2301"/>
      <c r="AV68" s="2301"/>
      <c r="AW68" s="2301"/>
      <c r="AX68" s="2301"/>
      <c r="AY68" s="2301"/>
      <c r="AZ68" s="2301"/>
      <c r="BA68" s="2301"/>
      <c r="BB68" s="2301"/>
      <c r="BD68" s="388"/>
    </row>
    <row r="69" spans="1:56" ht="7.5" customHeight="1">
      <c r="A69" s="385"/>
      <c r="B69" s="382"/>
      <c r="BD69" s="388"/>
    </row>
    <row r="70" spans="1:56" ht="7.5" customHeight="1">
      <c r="A70" s="385"/>
      <c r="B70" s="382"/>
      <c r="D70" s="2378" t="s">
        <v>651</v>
      </c>
      <c r="E70" s="2378"/>
      <c r="F70" s="2378"/>
      <c r="G70" s="2378"/>
      <c r="H70" s="2378"/>
      <c r="I70" s="2378"/>
      <c r="J70" s="2378"/>
      <c r="K70" s="2378"/>
      <c r="L70" s="2378"/>
      <c r="M70" s="2378"/>
      <c r="N70" s="2378"/>
      <c r="O70" s="2378"/>
      <c r="P70" s="2378"/>
      <c r="Q70" s="2378"/>
      <c r="R70" s="2378"/>
      <c r="S70" s="2378"/>
      <c r="T70" s="2378"/>
      <c r="U70" s="2378"/>
      <c r="V70" s="2378"/>
      <c r="W70" s="2378"/>
      <c r="X70" s="2378"/>
      <c r="Y70" s="2378"/>
      <c r="AG70" s="2378" t="s">
        <v>652</v>
      </c>
      <c r="AH70" s="2378"/>
      <c r="AI70" s="2378"/>
      <c r="AJ70" s="2378"/>
      <c r="AK70" s="2378"/>
      <c r="AL70" s="2378"/>
      <c r="AM70" s="2378"/>
      <c r="AN70" s="2378"/>
      <c r="AO70" s="2378"/>
      <c r="AP70" s="2378"/>
      <c r="AQ70" s="2378"/>
      <c r="AR70" s="2378"/>
      <c r="AS70" s="2378"/>
      <c r="AT70" s="2378"/>
      <c r="AU70" s="2378"/>
      <c r="AV70" s="2378"/>
      <c r="AW70" s="2378"/>
      <c r="AX70" s="2378"/>
      <c r="AY70" s="2378"/>
      <c r="AZ70" s="2378"/>
      <c r="BA70" s="2378"/>
      <c r="BB70" s="2378"/>
      <c r="BD70" s="388"/>
    </row>
    <row r="71" spans="1:56" ht="7.5" customHeight="1">
      <c r="A71" s="385"/>
      <c r="B71" s="382"/>
      <c r="D71" s="2378"/>
      <c r="E71" s="2378"/>
      <c r="F71" s="2378"/>
      <c r="G71" s="2378"/>
      <c r="H71" s="2378"/>
      <c r="I71" s="2378"/>
      <c r="J71" s="2378"/>
      <c r="K71" s="2378"/>
      <c r="L71" s="2378"/>
      <c r="M71" s="2378"/>
      <c r="N71" s="2378"/>
      <c r="O71" s="2378"/>
      <c r="P71" s="2378"/>
      <c r="Q71" s="2378"/>
      <c r="R71" s="2378"/>
      <c r="S71" s="2378"/>
      <c r="T71" s="2378"/>
      <c r="U71" s="2378"/>
      <c r="V71" s="2378"/>
      <c r="W71" s="2378"/>
      <c r="X71" s="2378"/>
      <c r="Y71" s="2378"/>
      <c r="AG71" s="2378"/>
      <c r="AH71" s="2378"/>
      <c r="AI71" s="2378"/>
      <c r="AJ71" s="2378"/>
      <c r="AK71" s="2378"/>
      <c r="AL71" s="2378"/>
      <c r="AM71" s="2378"/>
      <c r="AN71" s="2378"/>
      <c r="AO71" s="2378"/>
      <c r="AP71" s="2378"/>
      <c r="AQ71" s="2378"/>
      <c r="AR71" s="2378"/>
      <c r="AS71" s="2378"/>
      <c r="AT71" s="2378"/>
      <c r="AU71" s="2378"/>
      <c r="AV71" s="2378"/>
      <c r="AW71" s="2378"/>
      <c r="AX71" s="2378"/>
      <c r="AY71" s="2378"/>
      <c r="AZ71" s="2378"/>
      <c r="BA71" s="2378"/>
      <c r="BB71" s="2378"/>
      <c r="BD71" s="388"/>
    </row>
    <row r="72" spans="1:56" ht="7.5" customHeight="1">
      <c r="A72" s="385"/>
      <c r="B72" s="382"/>
      <c r="D72" s="2378"/>
      <c r="E72" s="2378"/>
      <c r="F72" s="2378"/>
      <c r="G72" s="2378"/>
      <c r="H72" s="2378"/>
      <c r="I72" s="2378"/>
      <c r="J72" s="2378"/>
      <c r="K72" s="2378"/>
      <c r="L72" s="2378"/>
      <c r="M72" s="2378"/>
      <c r="N72" s="2378"/>
      <c r="O72" s="2378"/>
      <c r="P72" s="2378"/>
      <c r="Q72" s="2378"/>
      <c r="R72" s="2378"/>
      <c r="S72" s="2378"/>
      <c r="T72" s="2378"/>
      <c r="U72" s="2378"/>
      <c r="V72" s="2378"/>
      <c r="W72" s="2378"/>
      <c r="X72" s="2378"/>
      <c r="Y72" s="2378"/>
      <c r="AG72" s="2378"/>
      <c r="AH72" s="2378"/>
      <c r="AI72" s="2378"/>
      <c r="AJ72" s="2378"/>
      <c r="AK72" s="2378"/>
      <c r="AL72" s="2378"/>
      <c r="AM72" s="2378"/>
      <c r="AN72" s="2378"/>
      <c r="AO72" s="2378"/>
      <c r="AP72" s="2378"/>
      <c r="AQ72" s="2378"/>
      <c r="AR72" s="2378"/>
      <c r="AS72" s="2378"/>
      <c r="AT72" s="2378"/>
      <c r="AU72" s="2378"/>
      <c r="AV72" s="2378"/>
      <c r="AW72" s="2378"/>
      <c r="AX72" s="2378"/>
      <c r="AY72" s="2378"/>
      <c r="AZ72" s="2378"/>
      <c r="BA72" s="2378"/>
      <c r="BB72" s="2378"/>
      <c r="BD72" s="388"/>
    </row>
    <row r="73" spans="1:56" ht="7.5" customHeight="1">
      <c r="A73" s="385"/>
      <c r="B73" s="382"/>
      <c r="D73" s="2379" t="s">
        <v>653</v>
      </c>
      <c r="E73" s="2380"/>
      <c r="F73" s="2380"/>
      <c r="G73" s="2380"/>
      <c r="H73" s="2380"/>
      <c r="I73" s="2380"/>
      <c r="J73" s="2380"/>
      <c r="K73" s="2380"/>
      <c r="L73" s="2380"/>
      <c r="M73" s="2380"/>
      <c r="N73" s="2380"/>
      <c r="O73" s="2380"/>
      <c r="P73" s="2380"/>
      <c r="Q73" s="2380"/>
      <c r="R73" s="2380"/>
      <c r="S73" s="2380"/>
      <c r="T73" s="2380"/>
      <c r="U73" s="2380"/>
      <c r="V73" s="2380"/>
      <c r="W73" s="2380"/>
      <c r="X73" s="2380"/>
      <c r="Y73" s="2380"/>
      <c r="AG73" s="2379" t="s">
        <v>654</v>
      </c>
      <c r="AH73" s="2379"/>
      <c r="AI73" s="2379"/>
      <c r="AJ73" s="2379"/>
      <c r="AK73" s="2379"/>
      <c r="AL73" s="2379"/>
      <c r="AM73" s="2379"/>
      <c r="AN73" s="2379"/>
      <c r="AO73" s="2379"/>
      <c r="AP73" s="2379"/>
      <c r="AQ73" s="2379"/>
      <c r="AR73" s="2379"/>
      <c r="AS73" s="2379"/>
      <c r="AT73" s="2379"/>
      <c r="AU73" s="2379"/>
      <c r="AV73" s="2379"/>
      <c r="AW73" s="2379"/>
      <c r="AX73" s="2379"/>
      <c r="AY73" s="2379"/>
      <c r="AZ73" s="2379"/>
      <c r="BA73" s="2379"/>
      <c r="BB73" s="2379"/>
      <c r="BD73" s="388"/>
    </row>
    <row r="74" spans="1:56" ht="7.5" customHeight="1">
      <c r="A74" s="385"/>
      <c r="B74" s="382"/>
      <c r="D74" s="2380"/>
      <c r="E74" s="2380"/>
      <c r="F74" s="2380"/>
      <c r="G74" s="2380"/>
      <c r="H74" s="2380"/>
      <c r="I74" s="2380"/>
      <c r="J74" s="2380"/>
      <c r="K74" s="2380"/>
      <c r="L74" s="2380"/>
      <c r="M74" s="2380"/>
      <c r="N74" s="2380"/>
      <c r="O74" s="2380"/>
      <c r="P74" s="2380"/>
      <c r="Q74" s="2380"/>
      <c r="R74" s="2380"/>
      <c r="S74" s="2380"/>
      <c r="T74" s="2380"/>
      <c r="U74" s="2380"/>
      <c r="V74" s="2380"/>
      <c r="W74" s="2380"/>
      <c r="X74" s="2380"/>
      <c r="Y74" s="2380"/>
      <c r="AG74" s="2379"/>
      <c r="AH74" s="2379"/>
      <c r="AI74" s="2379"/>
      <c r="AJ74" s="2379"/>
      <c r="AK74" s="2379"/>
      <c r="AL74" s="2379"/>
      <c r="AM74" s="2379"/>
      <c r="AN74" s="2379"/>
      <c r="AO74" s="2379"/>
      <c r="AP74" s="2379"/>
      <c r="AQ74" s="2379"/>
      <c r="AR74" s="2379"/>
      <c r="AS74" s="2379"/>
      <c r="AT74" s="2379"/>
      <c r="AU74" s="2379"/>
      <c r="AV74" s="2379"/>
      <c r="AW74" s="2379"/>
      <c r="AX74" s="2379"/>
      <c r="AY74" s="2379"/>
      <c r="AZ74" s="2379"/>
      <c r="BA74" s="2379"/>
      <c r="BB74" s="2379"/>
      <c r="BD74" s="388"/>
    </row>
    <row r="75" spans="1:56" ht="7.5" customHeight="1">
      <c r="A75" s="385"/>
      <c r="B75" s="382"/>
      <c r="D75" s="2380"/>
      <c r="E75" s="2380"/>
      <c r="F75" s="2380"/>
      <c r="G75" s="2380"/>
      <c r="H75" s="2380"/>
      <c r="I75" s="2380"/>
      <c r="J75" s="2380"/>
      <c r="K75" s="2380"/>
      <c r="L75" s="2380"/>
      <c r="M75" s="2380"/>
      <c r="N75" s="2380"/>
      <c r="O75" s="2380"/>
      <c r="P75" s="2380"/>
      <c r="Q75" s="2380"/>
      <c r="R75" s="2380"/>
      <c r="S75" s="2380"/>
      <c r="T75" s="2380"/>
      <c r="U75" s="2380"/>
      <c r="V75" s="2380"/>
      <c r="W75" s="2380"/>
      <c r="X75" s="2380"/>
      <c r="Y75" s="2380"/>
      <c r="AA75" s="392"/>
      <c r="AB75" s="392"/>
      <c r="AC75" s="392"/>
      <c r="AD75" s="392"/>
      <c r="AE75" s="392"/>
      <c r="AG75" s="2379"/>
      <c r="AH75" s="2379"/>
      <c r="AI75" s="2379"/>
      <c r="AJ75" s="2379"/>
      <c r="AK75" s="2379"/>
      <c r="AL75" s="2379"/>
      <c r="AM75" s="2379"/>
      <c r="AN75" s="2379"/>
      <c r="AO75" s="2379"/>
      <c r="AP75" s="2379"/>
      <c r="AQ75" s="2379"/>
      <c r="AR75" s="2379"/>
      <c r="AS75" s="2379"/>
      <c r="AT75" s="2379"/>
      <c r="AU75" s="2379"/>
      <c r="AV75" s="2379"/>
      <c r="AW75" s="2379"/>
      <c r="AX75" s="2379"/>
      <c r="AY75" s="2379"/>
      <c r="AZ75" s="2379"/>
      <c r="BA75" s="2379"/>
      <c r="BB75" s="2379"/>
      <c r="BD75" s="388"/>
    </row>
    <row r="76" spans="1:56" ht="7.5" customHeight="1">
      <c r="A76" s="385"/>
      <c r="B76" s="382"/>
      <c r="D76" s="2380"/>
      <c r="E76" s="2380"/>
      <c r="F76" s="2380"/>
      <c r="G76" s="2380"/>
      <c r="H76" s="2380"/>
      <c r="I76" s="2380"/>
      <c r="J76" s="2380"/>
      <c r="K76" s="2380"/>
      <c r="L76" s="2380"/>
      <c r="M76" s="2380"/>
      <c r="N76" s="2380"/>
      <c r="O76" s="2380"/>
      <c r="P76" s="2380"/>
      <c r="Q76" s="2380"/>
      <c r="R76" s="2380"/>
      <c r="S76" s="2380"/>
      <c r="T76" s="2380"/>
      <c r="U76" s="2380"/>
      <c r="V76" s="2380"/>
      <c r="W76" s="2380"/>
      <c r="X76" s="2380"/>
      <c r="Y76" s="2380"/>
      <c r="AA76" s="392"/>
      <c r="AB76" s="392"/>
      <c r="AC76" s="392"/>
      <c r="AD76" s="392"/>
      <c r="AE76" s="392"/>
      <c r="AG76" s="2379"/>
      <c r="AH76" s="2379"/>
      <c r="AI76" s="2379"/>
      <c r="AJ76" s="2379"/>
      <c r="AK76" s="2379"/>
      <c r="AL76" s="2379"/>
      <c r="AM76" s="2379"/>
      <c r="AN76" s="2379"/>
      <c r="AO76" s="2379"/>
      <c r="AP76" s="2379"/>
      <c r="AQ76" s="2379"/>
      <c r="AR76" s="2379"/>
      <c r="AS76" s="2379"/>
      <c r="AT76" s="2379"/>
      <c r="AU76" s="2379"/>
      <c r="AV76" s="2379"/>
      <c r="AW76" s="2379"/>
      <c r="AX76" s="2379"/>
      <c r="AY76" s="2379"/>
      <c r="AZ76" s="2379"/>
      <c r="BA76" s="2379"/>
      <c r="BB76" s="2379"/>
      <c r="BD76" s="388"/>
    </row>
    <row r="77" spans="1:56" ht="7.5" customHeight="1">
      <c r="A77" s="385"/>
      <c r="B77" s="382"/>
      <c r="D77" s="2380"/>
      <c r="E77" s="2380"/>
      <c r="F77" s="2380"/>
      <c r="G77" s="2380"/>
      <c r="H77" s="2380"/>
      <c r="I77" s="2380"/>
      <c r="J77" s="2380"/>
      <c r="K77" s="2380"/>
      <c r="L77" s="2380"/>
      <c r="M77" s="2380"/>
      <c r="N77" s="2380"/>
      <c r="O77" s="2380"/>
      <c r="P77" s="2380"/>
      <c r="Q77" s="2380"/>
      <c r="R77" s="2380"/>
      <c r="S77" s="2380"/>
      <c r="T77" s="2380"/>
      <c r="U77" s="2380"/>
      <c r="V77" s="2380"/>
      <c r="W77" s="2380"/>
      <c r="X77" s="2380"/>
      <c r="Y77" s="2380"/>
      <c r="AA77" s="392"/>
      <c r="AB77" s="392"/>
      <c r="AC77" s="393"/>
      <c r="AD77" s="392"/>
      <c r="AE77" s="392"/>
      <c r="AG77" s="2379"/>
      <c r="AH77" s="2379"/>
      <c r="AI77" s="2379"/>
      <c r="AJ77" s="2379"/>
      <c r="AK77" s="2379"/>
      <c r="AL77" s="2379"/>
      <c r="AM77" s="2379"/>
      <c r="AN77" s="2379"/>
      <c r="AO77" s="2379"/>
      <c r="AP77" s="2379"/>
      <c r="AQ77" s="2379"/>
      <c r="AR77" s="2379"/>
      <c r="AS77" s="2379"/>
      <c r="AT77" s="2379"/>
      <c r="AU77" s="2379"/>
      <c r="AV77" s="2379"/>
      <c r="AW77" s="2379"/>
      <c r="AX77" s="2379"/>
      <c r="AY77" s="2379"/>
      <c r="AZ77" s="2379"/>
      <c r="BA77" s="2379"/>
      <c r="BB77" s="2379"/>
      <c r="BD77" s="388"/>
    </row>
    <row r="78" spans="1:56" ht="7.5" customHeight="1">
      <c r="A78" s="385"/>
      <c r="B78" s="382"/>
      <c r="D78" s="2380"/>
      <c r="E78" s="2380"/>
      <c r="F78" s="2380"/>
      <c r="G78" s="2380"/>
      <c r="H78" s="2380"/>
      <c r="I78" s="2380"/>
      <c r="J78" s="2380"/>
      <c r="K78" s="2380"/>
      <c r="L78" s="2380"/>
      <c r="M78" s="2380"/>
      <c r="N78" s="2380"/>
      <c r="O78" s="2380"/>
      <c r="P78" s="2380"/>
      <c r="Q78" s="2380"/>
      <c r="R78" s="2380"/>
      <c r="S78" s="2380"/>
      <c r="T78" s="2380"/>
      <c r="U78" s="2380"/>
      <c r="V78" s="2380"/>
      <c r="W78" s="2380"/>
      <c r="X78" s="2380"/>
      <c r="Y78" s="2380"/>
      <c r="AA78" s="392"/>
      <c r="AB78" s="393"/>
      <c r="AC78" s="393"/>
      <c r="AD78" s="393"/>
      <c r="AE78" s="392"/>
      <c r="AG78" s="2379"/>
      <c r="AH78" s="2379"/>
      <c r="AI78" s="2379"/>
      <c r="AJ78" s="2379"/>
      <c r="AK78" s="2379"/>
      <c r="AL78" s="2379"/>
      <c r="AM78" s="2379"/>
      <c r="AN78" s="2379"/>
      <c r="AO78" s="2379"/>
      <c r="AP78" s="2379"/>
      <c r="AQ78" s="2379"/>
      <c r="AR78" s="2379"/>
      <c r="AS78" s="2379"/>
      <c r="AT78" s="2379"/>
      <c r="AU78" s="2379"/>
      <c r="AV78" s="2379"/>
      <c r="AW78" s="2379"/>
      <c r="AX78" s="2379"/>
      <c r="AY78" s="2379"/>
      <c r="AZ78" s="2379"/>
      <c r="BA78" s="2379"/>
      <c r="BB78" s="2379"/>
      <c r="BD78" s="388"/>
    </row>
    <row r="79" spans="1:56" ht="7.5" customHeight="1">
      <c r="A79" s="385"/>
      <c r="B79" s="382"/>
      <c r="D79" s="2380"/>
      <c r="E79" s="2380"/>
      <c r="F79" s="2380"/>
      <c r="G79" s="2380"/>
      <c r="H79" s="2380"/>
      <c r="I79" s="2380"/>
      <c r="J79" s="2380"/>
      <c r="K79" s="2380"/>
      <c r="L79" s="2380"/>
      <c r="M79" s="2380"/>
      <c r="N79" s="2380"/>
      <c r="O79" s="2380"/>
      <c r="P79" s="2380"/>
      <c r="Q79" s="2380"/>
      <c r="R79" s="2380"/>
      <c r="S79" s="2380"/>
      <c r="T79" s="2380"/>
      <c r="U79" s="2380"/>
      <c r="V79" s="2380"/>
      <c r="W79" s="2380"/>
      <c r="X79" s="2380"/>
      <c r="Y79" s="2380"/>
      <c r="AA79" s="392"/>
      <c r="AB79" s="392"/>
      <c r="AC79" s="393"/>
      <c r="AD79" s="392"/>
      <c r="AE79" s="392"/>
      <c r="AG79" s="2379"/>
      <c r="AH79" s="2379"/>
      <c r="AI79" s="2379"/>
      <c r="AJ79" s="2379"/>
      <c r="AK79" s="2379"/>
      <c r="AL79" s="2379"/>
      <c r="AM79" s="2379"/>
      <c r="AN79" s="2379"/>
      <c r="AO79" s="2379"/>
      <c r="AP79" s="2379"/>
      <c r="AQ79" s="2379"/>
      <c r="AR79" s="2379"/>
      <c r="AS79" s="2379"/>
      <c r="AT79" s="2379"/>
      <c r="AU79" s="2379"/>
      <c r="AV79" s="2379"/>
      <c r="AW79" s="2379"/>
      <c r="AX79" s="2379"/>
      <c r="AY79" s="2379"/>
      <c r="AZ79" s="2379"/>
      <c r="BA79" s="2379"/>
      <c r="BB79" s="2379"/>
      <c r="BD79" s="388"/>
    </row>
    <row r="80" spans="1:56" ht="7.5" customHeight="1">
      <c r="A80" s="385"/>
      <c r="B80" s="382"/>
      <c r="D80" s="2380"/>
      <c r="E80" s="2380"/>
      <c r="F80" s="2380"/>
      <c r="G80" s="2380"/>
      <c r="H80" s="2380"/>
      <c r="I80" s="2380"/>
      <c r="J80" s="2380"/>
      <c r="K80" s="2380"/>
      <c r="L80" s="2380"/>
      <c r="M80" s="2380"/>
      <c r="N80" s="2380"/>
      <c r="O80" s="2380"/>
      <c r="P80" s="2380"/>
      <c r="Q80" s="2380"/>
      <c r="R80" s="2380"/>
      <c r="S80" s="2380"/>
      <c r="T80" s="2380"/>
      <c r="U80" s="2380"/>
      <c r="V80" s="2380"/>
      <c r="W80" s="2380"/>
      <c r="X80" s="2380"/>
      <c r="Y80" s="2380"/>
      <c r="AA80" s="392"/>
      <c r="AB80" s="392"/>
      <c r="AC80" s="392"/>
      <c r="AD80" s="392"/>
      <c r="AE80" s="392"/>
      <c r="AG80" s="2379"/>
      <c r="AH80" s="2379"/>
      <c r="AI80" s="2379"/>
      <c r="AJ80" s="2379"/>
      <c r="AK80" s="2379"/>
      <c r="AL80" s="2379"/>
      <c r="AM80" s="2379"/>
      <c r="AN80" s="2379"/>
      <c r="AO80" s="2379"/>
      <c r="AP80" s="2379"/>
      <c r="AQ80" s="2379"/>
      <c r="AR80" s="2379"/>
      <c r="AS80" s="2379"/>
      <c r="AT80" s="2379"/>
      <c r="AU80" s="2379"/>
      <c r="AV80" s="2379"/>
      <c r="AW80" s="2379"/>
      <c r="AX80" s="2379"/>
      <c r="AY80" s="2379"/>
      <c r="AZ80" s="2379"/>
      <c r="BA80" s="2379"/>
      <c r="BB80" s="2379"/>
      <c r="BD80" s="388"/>
    </row>
    <row r="81" spans="1:56" ht="7.5" customHeight="1">
      <c r="A81" s="385"/>
      <c r="B81" s="382"/>
      <c r="D81" s="2380"/>
      <c r="E81" s="2380"/>
      <c r="F81" s="2380"/>
      <c r="G81" s="2380"/>
      <c r="H81" s="2380"/>
      <c r="I81" s="2380"/>
      <c r="J81" s="2380"/>
      <c r="K81" s="2380"/>
      <c r="L81" s="2380"/>
      <c r="M81" s="2380"/>
      <c r="N81" s="2380"/>
      <c r="O81" s="2380"/>
      <c r="P81" s="2380"/>
      <c r="Q81" s="2380"/>
      <c r="R81" s="2380"/>
      <c r="S81" s="2380"/>
      <c r="T81" s="2380"/>
      <c r="U81" s="2380"/>
      <c r="V81" s="2380"/>
      <c r="W81" s="2380"/>
      <c r="X81" s="2380"/>
      <c r="Y81" s="2380"/>
      <c r="AG81" s="2379"/>
      <c r="AH81" s="2379"/>
      <c r="AI81" s="2379"/>
      <c r="AJ81" s="2379"/>
      <c r="AK81" s="2379"/>
      <c r="AL81" s="2379"/>
      <c r="AM81" s="2379"/>
      <c r="AN81" s="2379"/>
      <c r="AO81" s="2379"/>
      <c r="AP81" s="2379"/>
      <c r="AQ81" s="2379"/>
      <c r="AR81" s="2379"/>
      <c r="AS81" s="2379"/>
      <c r="AT81" s="2379"/>
      <c r="AU81" s="2379"/>
      <c r="AV81" s="2379"/>
      <c r="AW81" s="2379"/>
      <c r="AX81" s="2379"/>
      <c r="AY81" s="2379"/>
      <c r="AZ81" s="2379"/>
      <c r="BA81" s="2379"/>
      <c r="BB81" s="2379"/>
      <c r="BD81" s="388"/>
    </row>
    <row r="82" spans="1:56" ht="7.5" customHeight="1">
      <c r="A82" s="385"/>
      <c r="B82" s="382"/>
      <c r="D82" s="2380"/>
      <c r="E82" s="2380"/>
      <c r="F82" s="2380"/>
      <c r="G82" s="2380"/>
      <c r="H82" s="2380"/>
      <c r="I82" s="2380"/>
      <c r="J82" s="2380"/>
      <c r="K82" s="2380"/>
      <c r="L82" s="2380"/>
      <c r="M82" s="2380"/>
      <c r="N82" s="2380"/>
      <c r="O82" s="2380"/>
      <c r="P82" s="2380"/>
      <c r="Q82" s="2380"/>
      <c r="R82" s="2380"/>
      <c r="S82" s="2380"/>
      <c r="T82" s="2380"/>
      <c r="U82" s="2380"/>
      <c r="V82" s="2380"/>
      <c r="W82" s="2380"/>
      <c r="X82" s="2380"/>
      <c r="Y82" s="2380"/>
      <c r="AG82" s="2379"/>
      <c r="AH82" s="2379"/>
      <c r="AI82" s="2379"/>
      <c r="AJ82" s="2379"/>
      <c r="AK82" s="2379"/>
      <c r="AL82" s="2379"/>
      <c r="AM82" s="2379"/>
      <c r="AN82" s="2379"/>
      <c r="AO82" s="2379"/>
      <c r="AP82" s="2379"/>
      <c r="AQ82" s="2379"/>
      <c r="AR82" s="2379"/>
      <c r="AS82" s="2379"/>
      <c r="AT82" s="2379"/>
      <c r="AU82" s="2379"/>
      <c r="AV82" s="2379"/>
      <c r="AW82" s="2379"/>
      <c r="AX82" s="2379"/>
      <c r="AY82" s="2379"/>
      <c r="AZ82" s="2379"/>
      <c r="BA82" s="2379"/>
      <c r="BB82" s="2379"/>
      <c r="BD82" s="388"/>
    </row>
    <row r="83" spans="1:56" ht="7.5" customHeight="1">
      <c r="A83" s="385"/>
      <c r="B83" s="382"/>
      <c r="D83" s="2380"/>
      <c r="E83" s="2380"/>
      <c r="F83" s="2380"/>
      <c r="G83" s="2380"/>
      <c r="H83" s="2380"/>
      <c r="I83" s="2380"/>
      <c r="J83" s="2380"/>
      <c r="K83" s="2380"/>
      <c r="L83" s="2380"/>
      <c r="M83" s="2380"/>
      <c r="N83" s="2380"/>
      <c r="O83" s="2380"/>
      <c r="P83" s="2380"/>
      <c r="Q83" s="2380"/>
      <c r="R83" s="2380"/>
      <c r="S83" s="2380"/>
      <c r="T83" s="2380"/>
      <c r="U83" s="2380"/>
      <c r="V83" s="2380"/>
      <c r="W83" s="2380"/>
      <c r="X83" s="2380"/>
      <c r="Y83" s="2380"/>
      <c r="AG83" s="2379"/>
      <c r="AH83" s="2379"/>
      <c r="AI83" s="2379"/>
      <c r="AJ83" s="2379"/>
      <c r="AK83" s="2379"/>
      <c r="AL83" s="2379"/>
      <c r="AM83" s="2379"/>
      <c r="AN83" s="2379"/>
      <c r="AO83" s="2379"/>
      <c r="AP83" s="2379"/>
      <c r="AQ83" s="2379"/>
      <c r="AR83" s="2379"/>
      <c r="AS83" s="2379"/>
      <c r="AT83" s="2379"/>
      <c r="AU83" s="2379"/>
      <c r="AV83" s="2379"/>
      <c r="AW83" s="2379"/>
      <c r="AX83" s="2379"/>
      <c r="AY83" s="2379"/>
      <c r="AZ83" s="2379"/>
      <c r="BA83" s="2379"/>
      <c r="BB83" s="2379"/>
      <c r="BD83" s="388"/>
    </row>
    <row r="84" spans="1:56" ht="7.5" customHeight="1">
      <c r="A84" s="385"/>
      <c r="B84" s="382"/>
      <c r="D84" s="2380"/>
      <c r="E84" s="2380"/>
      <c r="F84" s="2380"/>
      <c r="G84" s="2380"/>
      <c r="H84" s="2380"/>
      <c r="I84" s="2380"/>
      <c r="J84" s="2380"/>
      <c r="K84" s="2380"/>
      <c r="L84" s="2380"/>
      <c r="M84" s="2380"/>
      <c r="N84" s="2380"/>
      <c r="O84" s="2380"/>
      <c r="P84" s="2380"/>
      <c r="Q84" s="2380"/>
      <c r="R84" s="2380"/>
      <c r="S84" s="2380"/>
      <c r="T84" s="2380"/>
      <c r="U84" s="2380"/>
      <c r="V84" s="2380"/>
      <c r="W84" s="2380"/>
      <c r="X84" s="2380"/>
      <c r="Y84" s="2380"/>
      <c r="AG84" s="2379"/>
      <c r="AH84" s="2379"/>
      <c r="AI84" s="2379"/>
      <c r="AJ84" s="2379"/>
      <c r="AK84" s="2379"/>
      <c r="AL84" s="2379"/>
      <c r="AM84" s="2379"/>
      <c r="AN84" s="2379"/>
      <c r="AO84" s="2379"/>
      <c r="AP84" s="2379"/>
      <c r="AQ84" s="2379"/>
      <c r="AR84" s="2379"/>
      <c r="AS84" s="2379"/>
      <c r="AT84" s="2379"/>
      <c r="AU84" s="2379"/>
      <c r="AV84" s="2379"/>
      <c r="AW84" s="2379"/>
      <c r="AX84" s="2379"/>
      <c r="AY84" s="2379"/>
      <c r="AZ84" s="2379"/>
      <c r="BA84" s="2379"/>
      <c r="BB84" s="2379"/>
      <c r="BD84" s="388"/>
    </row>
    <row r="85" spans="1:56" ht="7.5" customHeight="1">
      <c r="A85" s="385"/>
      <c r="B85" s="382"/>
      <c r="D85" s="2380"/>
      <c r="E85" s="2380"/>
      <c r="F85" s="2380"/>
      <c r="G85" s="2380"/>
      <c r="H85" s="2380"/>
      <c r="I85" s="2380"/>
      <c r="J85" s="2380"/>
      <c r="K85" s="2380"/>
      <c r="L85" s="2380"/>
      <c r="M85" s="2380"/>
      <c r="N85" s="2380"/>
      <c r="O85" s="2380"/>
      <c r="P85" s="2380"/>
      <c r="Q85" s="2380"/>
      <c r="R85" s="2380"/>
      <c r="S85" s="2380"/>
      <c r="T85" s="2380"/>
      <c r="U85" s="2380"/>
      <c r="V85" s="2380"/>
      <c r="W85" s="2380"/>
      <c r="X85" s="2380"/>
      <c r="Y85" s="2380"/>
      <c r="AG85" s="2379"/>
      <c r="AH85" s="2379"/>
      <c r="AI85" s="2379"/>
      <c r="AJ85" s="2379"/>
      <c r="AK85" s="2379"/>
      <c r="AL85" s="2379"/>
      <c r="AM85" s="2379"/>
      <c r="AN85" s="2379"/>
      <c r="AO85" s="2379"/>
      <c r="AP85" s="2379"/>
      <c r="AQ85" s="2379"/>
      <c r="AR85" s="2379"/>
      <c r="AS85" s="2379"/>
      <c r="AT85" s="2379"/>
      <c r="AU85" s="2379"/>
      <c r="AV85" s="2379"/>
      <c r="AW85" s="2379"/>
      <c r="AX85" s="2379"/>
      <c r="AY85" s="2379"/>
      <c r="AZ85" s="2379"/>
      <c r="BA85" s="2379"/>
      <c r="BB85" s="2379"/>
      <c r="BD85" s="388"/>
    </row>
    <row r="86" spans="1:56" ht="7.5" customHeight="1">
      <c r="A86" s="385"/>
      <c r="B86" s="382"/>
      <c r="D86" s="2380"/>
      <c r="E86" s="2380"/>
      <c r="F86" s="2380"/>
      <c r="G86" s="2380"/>
      <c r="H86" s="2380"/>
      <c r="I86" s="2380"/>
      <c r="J86" s="2380"/>
      <c r="K86" s="2380"/>
      <c r="L86" s="2380"/>
      <c r="M86" s="2380"/>
      <c r="N86" s="2380"/>
      <c r="O86" s="2380"/>
      <c r="P86" s="2380"/>
      <c r="Q86" s="2380"/>
      <c r="R86" s="2380"/>
      <c r="S86" s="2380"/>
      <c r="T86" s="2380"/>
      <c r="U86" s="2380"/>
      <c r="V86" s="2380"/>
      <c r="W86" s="2380"/>
      <c r="X86" s="2380"/>
      <c r="Y86" s="2380"/>
      <c r="AG86" s="2379"/>
      <c r="AH86" s="2379"/>
      <c r="AI86" s="2379"/>
      <c r="AJ86" s="2379"/>
      <c r="AK86" s="2379"/>
      <c r="AL86" s="2379"/>
      <c r="AM86" s="2379"/>
      <c r="AN86" s="2379"/>
      <c r="AO86" s="2379"/>
      <c r="AP86" s="2379"/>
      <c r="AQ86" s="2379"/>
      <c r="AR86" s="2379"/>
      <c r="AS86" s="2379"/>
      <c r="AT86" s="2379"/>
      <c r="AU86" s="2379"/>
      <c r="AV86" s="2379"/>
      <c r="AW86" s="2379"/>
      <c r="AX86" s="2379"/>
      <c r="AY86" s="2379"/>
      <c r="AZ86" s="2379"/>
      <c r="BA86" s="2379"/>
      <c r="BB86" s="2379"/>
      <c r="BD86" s="388"/>
    </row>
    <row r="87" spans="1:56" ht="7.5" customHeight="1">
      <c r="A87" s="385"/>
      <c r="B87" s="394"/>
      <c r="C87" s="382"/>
      <c r="D87" s="382"/>
      <c r="E87" s="382"/>
      <c r="F87" s="382"/>
      <c r="G87" s="382"/>
      <c r="H87" s="382"/>
      <c r="I87" s="382"/>
      <c r="J87" s="384"/>
      <c r="K87" s="384"/>
      <c r="L87" s="384"/>
      <c r="M87" s="384"/>
      <c r="N87" s="384"/>
      <c r="O87" s="384"/>
      <c r="P87" s="384"/>
      <c r="Q87" s="384"/>
      <c r="R87" s="384"/>
      <c r="S87" s="384"/>
      <c r="T87" s="384"/>
      <c r="U87" s="384"/>
      <c r="V87" s="384"/>
      <c r="W87" s="384"/>
      <c r="X87" s="384"/>
      <c r="Y87" s="384"/>
      <c r="Z87" s="384"/>
      <c r="AA87" s="384"/>
      <c r="AB87" s="384"/>
      <c r="AC87" s="384"/>
      <c r="AD87" s="384"/>
      <c r="AE87" s="384"/>
      <c r="AF87" s="384"/>
      <c r="AG87" s="384"/>
      <c r="AH87" s="384"/>
      <c r="AI87" s="384"/>
      <c r="AJ87" s="384"/>
      <c r="AK87" s="384"/>
      <c r="AL87" s="384"/>
      <c r="AM87" s="384"/>
      <c r="AN87" s="384"/>
      <c r="AO87" s="384"/>
      <c r="AP87" s="384"/>
      <c r="AQ87" s="384"/>
      <c r="AR87" s="384"/>
      <c r="AS87" s="384"/>
      <c r="AT87" s="384"/>
      <c r="AU87" s="384"/>
      <c r="AV87" s="384"/>
      <c r="AW87" s="384"/>
      <c r="AX87" s="384"/>
      <c r="AY87" s="384"/>
      <c r="AZ87" s="384"/>
      <c r="BA87" s="384"/>
      <c r="BB87" s="384"/>
      <c r="BC87" s="384"/>
      <c r="BD87" s="389"/>
    </row>
    <row r="88" spans="1:56" ht="7.5" customHeight="1">
      <c r="A88" s="381"/>
      <c r="B88" s="395"/>
      <c r="C88" s="395"/>
      <c r="D88" s="395"/>
      <c r="E88" s="395"/>
      <c r="F88" s="395"/>
      <c r="G88" s="395"/>
      <c r="H88" s="395"/>
      <c r="I88" s="395"/>
    </row>
    <row r="102" spans="1:53" ht="7.5" customHeight="1">
      <c r="A102" s="2302" t="s">
        <v>655</v>
      </c>
      <c r="B102" s="2303"/>
      <c r="C102" s="2303"/>
      <c r="D102" s="2303" t="s">
        <v>643</v>
      </c>
      <c r="E102" s="2303"/>
      <c r="F102" s="2303"/>
      <c r="G102" s="2303"/>
      <c r="H102" s="2303"/>
      <c r="I102" s="2303"/>
      <c r="J102" s="2303"/>
      <c r="K102" s="2303"/>
      <c r="L102" s="2303"/>
      <c r="M102" s="2303"/>
      <c r="N102" s="2303"/>
      <c r="O102" s="2303"/>
      <c r="P102" s="2303"/>
      <c r="Q102" s="2303"/>
      <c r="R102" s="2303"/>
      <c r="S102" s="2303"/>
      <c r="T102" s="2303"/>
      <c r="U102" s="2303"/>
      <c r="V102" s="2303"/>
      <c r="W102" s="2303"/>
      <c r="X102" s="2303"/>
      <c r="Y102" s="2303"/>
      <c r="Z102" s="2303"/>
      <c r="AA102" s="2303"/>
      <c r="AB102" s="2303"/>
      <c r="AC102" s="2303"/>
      <c r="AD102" s="2303"/>
      <c r="AE102" s="2303"/>
      <c r="AF102" s="2303"/>
      <c r="AG102" s="2303"/>
      <c r="AH102" s="2303"/>
      <c r="AI102" s="2303"/>
      <c r="AJ102" s="2303"/>
      <c r="AK102" s="2303"/>
      <c r="AL102" s="2303"/>
      <c r="AM102" s="2303"/>
      <c r="AN102" s="2303"/>
      <c r="AO102" s="2303"/>
      <c r="AP102" s="396"/>
      <c r="AQ102" s="396"/>
      <c r="AR102" s="396"/>
      <c r="AS102" s="2341" t="s">
        <v>662</v>
      </c>
      <c r="AT102" s="2342"/>
      <c r="AU102" s="2342"/>
      <c r="AV102" s="2343"/>
      <c r="AW102" s="396"/>
      <c r="AX102" s="2341" t="s">
        <v>662</v>
      </c>
      <c r="AY102" s="2342"/>
      <c r="AZ102" s="2342"/>
      <c r="BA102" s="2343"/>
    </row>
    <row r="103" spans="1:53" ht="7.5" customHeight="1">
      <c r="A103" s="2304"/>
      <c r="B103" s="2305"/>
      <c r="C103" s="2305"/>
      <c r="D103" s="2305"/>
      <c r="E103" s="2305"/>
      <c r="F103" s="2305"/>
      <c r="G103" s="2305"/>
      <c r="H103" s="2305"/>
      <c r="I103" s="2305"/>
      <c r="J103" s="2305"/>
      <c r="K103" s="2305"/>
      <c r="L103" s="2305"/>
      <c r="M103" s="2305"/>
      <c r="N103" s="2305"/>
      <c r="O103" s="2305"/>
      <c r="P103" s="2305"/>
      <c r="Q103" s="2305"/>
      <c r="R103" s="2305"/>
      <c r="S103" s="2305"/>
      <c r="T103" s="2305"/>
      <c r="U103" s="2305"/>
      <c r="V103" s="2305"/>
      <c r="W103" s="2305"/>
      <c r="X103" s="2305"/>
      <c r="Y103" s="2305"/>
      <c r="Z103" s="2305"/>
      <c r="AA103" s="2305"/>
      <c r="AB103" s="2305"/>
      <c r="AC103" s="2305"/>
      <c r="AD103" s="2305"/>
      <c r="AE103" s="2305"/>
      <c r="AF103" s="2305"/>
      <c r="AG103" s="2305"/>
      <c r="AH103" s="2305"/>
      <c r="AI103" s="2305"/>
      <c r="AJ103" s="2305"/>
      <c r="AK103" s="2305"/>
      <c r="AL103" s="2305"/>
      <c r="AM103" s="2305"/>
      <c r="AN103" s="2305"/>
      <c r="AO103" s="2305"/>
      <c r="AP103" s="396"/>
      <c r="AQ103" s="396"/>
      <c r="AR103" s="396"/>
      <c r="AS103" s="2344"/>
      <c r="AT103" s="2345"/>
      <c r="AU103" s="2345"/>
      <c r="AV103" s="2346"/>
      <c r="AW103" s="396"/>
      <c r="AX103" s="2344"/>
      <c r="AY103" s="2345"/>
      <c r="AZ103" s="2345"/>
      <c r="BA103" s="2346"/>
    </row>
    <row r="104" spans="1:53" ht="7.5" customHeight="1">
      <c r="A104" s="2306"/>
      <c r="B104" s="2307"/>
      <c r="C104" s="2307"/>
      <c r="D104" s="2307"/>
      <c r="E104" s="2307"/>
      <c r="F104" s="2307"/>
      <c r="G104" s="2307"/>
      <c r="H104" s="2307"/>
      <c r="I104" s="2307"/>
      <c r="J104" s="2307"/>
      <c r="K104" s="2307"/>
      <c r="L104" s="2307"/>
      <c r="M104" s="2307"/>
      <c r="N104" s="2307"/>
      <c r="O104" s="2307"/>
      <c r="P104" s="2307"/>
      <c r="Q104" s="2307"/>
      <c r="R104" s="2307"/>
      <c r="S104" s="2307"/>
      <c r="T104" s="2307"/>
      <c r="U104" s="2307"/>
      <c r="V104" s="2307"/>
      <c r="W104" s="2307"/>
      <c r="X104" s="2307"/>
      <c r="Y104" s="2307"/>
      <c r="Z104" s="2307"/>
      <c r="AA104" s="2307"/>
      <c r="AB104" s="2307"/>
      <c r="AC104" s="2307"/>
      <c r="AD104" s="2307"/>
      <c r="AE104" s="2307"/>
      <c r="AF104" s="2307"/>
      <c r="AG104" s="2307"/>
      <c r="AH104" s="2307"/>
      <c r="AI104" s="2307"/>
      <c r="AJ104" s="2307"/>
      <c r="AK104" s="2307"/>
      <c r="AL104" s="2307"/>
      <c r="AM104" s="2307"/>
      <c r="AN104" s="2307"/>
      <c r="AO104" s="2307"/>
      <c r="AP104" s="396"/>
      <c r="AQ104" s="396"/>
      <c r="AR104" s="396"/>
      <c r="AS104" s="2344"/>
      <c r="AT104" s="2345"/>
      <c r="AU104" s="2345"/>
      <c r="AV104" s="2346"/>
      <c r="AW104" s="396"/>
      <c r="AX104" s="2344"/>
      <c r="AY104" s="2345"/>
      <c r="AZ104" s="2345"/>
      <c r="BA104" s="2346"/>
    </row>
    <row r="105" spans="1:53" ht="7.5" customHeight="1">
      <c r="A105" s="397"/>
      <c r="AP105" s="382"/>
      <c r="AQ105" s="382"/>
      <c r="AS105" s="2344"/>
      <c r="AT105" s="2345"/>
      <c r="AU105" s="2345"/>
      <c r="AV105" s="2346"/>
      <c r="AX105" s="2344"/>
      <c r="AY105" s="2345"/>
      <c r="AZ105" s="2345"/>
      <c r="BA105" s="2346"/>
    </row>
    <row r="106" spans="1:53" ht="7.5" customHeight="1">
      <c r="A106" s="381"/>
      <c r="AP106" s="382"/>
      <c r="AQ106" s="382"/>
      <c r="AS106" s="2344"/>
      <c r="AT106" s="2345"/>
      <c r="AU106" s="2345"/>
      <c r="AV106" s="2346"/>
      <c r="AX106" s="2344"/>
      <c r="AY106" s="2345"/>
      <c r="AZ106" s="2345"/>
      <c r="BA106" s="2346"/>
    </row>
    <row r="107" spans="1:53" ht="7.5" customHeight="1">
      <c r="A107" s="381"/>
      <c r="AP107" s="382"/>
      <c r="AQ107" s="382"/>
      <c r="AS107" s="2344"/>
      <c r="AT107" s="2345"/>
      <c r="AU107" s="2345"/>
      <c r="AV107" s="2346"/>
      <c r="AX107" s="2344"/>
      <c r="AY107" s="2345"/>
      <c r="AZ107" s="2345"/>
      <c r="BA107" s="2346"/>
    </row>
    <row r="108" spans="1:53" ht="7.5" customHeight="1">
      <c r="A108" s="381"/>
      <c r="AP108" s="382"/>
      <c r="AQ108" s="382"/>
      <c r="AS108" s="2344"/>
      <c r="AT108" s="2345"/>
      <c r="AU108" s="2345"/>
      <c r="AV108" s="2346"/>
      <c r="AX108" s="2344"/>
      <c r="AY108" s="2345"/>
      <c r="AZ108" s="2345"/>
      <c r="BA108" s="2346"/>
    </row>
    <row r="109" spans="1:53" ht="7.5" customHeight="1">
      <c r="A109" s="381"/>
      <c r="AP109" s="382"/>
      <c r="AQ109" s="382"/>
      <c r="AS109" s="2344"/>
      <c r="AT109" s="2345"/>
      <c r="AU109" s="2345"/>
      <c r="AV109" s="2346"/>
      <c r="AX109" s="2344"/>
      <c r="AY109" s="2345"/>
      <c r="AZ109" s="2345"/>
      <c r="BA109" s="2346"/>
    </row>
    <row r="110" spans="1:53" ht="8.25" customHeight="1">
      <c r="A110" s="382"/>
      <c r="AP110" s="382"/>
      <c r="AQ110" s="382"/>
      <c r="AS110" s="2344"/>
      <c r="AT110" s="2345"/>
      <c r="AU110" s="2345"/>
      <c r="AV110" s="2346"/>
      <c r="AX110" s="2344"/>
      <c r="AY110" s="2345"/>
      <c r="AZ110" s="2345"/>
      <c r="BA110" s="2346"/>
    </row>
    <row r="111" spans="1:53" ht="7.5" customHeight="1">
      <c r="AP111" s="382"/>
      <c r="AQ111" s="382"/>
      <c r="AS111" s="2344"/>
      <c r="AT111" s="2345"/>
      <c r="AU111" s="2345"/>
      <c r="AV111" s="2346"/>
      <c r="AX111" s="2344"/>
      <c r="AY111" s="2345"/>
      <c r="AZ111" s="2345"/>
      <c r="BA111" s="2346"/>
    </row>
    <row r="112" spans="1:53" ht="7.5" customHeight="1">
      <c r="A112" s="2302" t="s">
        <v>656</v>
      </c>
      <c r="B112" s="2303"/>
      <c r="C112" s="2303"/>
      <c r="D112" s="2303" t="s">
        <v>643</v>
      </c>
      <c r="E112" s="2303"/>
      <c r="F112" s="2303"/>
      <c r="G112" s="2303"/>
      <c r="H112" s="2303"/>
      <c r="I112" s="2303"/>
      <c r="J112" s="2303"/>
      <c r="K112" s="2303"/>
      <c r="L112" s="2303"/>
      <c r="M112" s="2303"/>
      <c r="N112" s="2303"/>
      <c r="O112" s="2303"/>
      <c r="P112" s="2303"/>
      <c r="Q112" s="2303"/>
      <c r="R112" s="2303"/>
      <c r="S112" s="2303"/>
      <c r="T112" s="2303"/>
      <c r="U112" s="2303"/>
      <c r="V112" s="2303"/>
      <c r="W112" s="2303"/>
      <c r="X112" s="2303"/>
      <c r="Y112" s="2303"/>
      <c r="Z112" s="2303"/>
      <c r="AA112" s="2303"/>
      <c r="AB112" s="2303"/>
      <c r="AC112" s="2303"/>
      <c r="AD112" s="2303"/>
      <c r="AE112" s="2303"/>
      <c r="AF112" s="2303"/>
      <c r="AG112" s="2303"/>
      <c r="AH112" s="2303"/>
      <c r="AI112" s="2303"/>
      <c r="AJ112" s="2303"/>
      <c r="AK112" s="2303"/>
      <c r="AL112" s="2303"/>
      <c r="AM112" s="2303"/>
      <c r="AN112" s="2303"/>
      <c r="AO112" s="2303"/>
      <c r="AP112" s="396"/>
      <c r="AQ112" s="396"/>
      <c r="AS112" s="2344"/>
      <c r="AT112" s="2345"/>
      <c r="AU112" s="2345"/>
      <c r="AV112" s="2346"/>
      <c r="AX112" s="2344"/>
      <c r="AY112" s="2345"/>
      <c r="AZ112" s="2345"/>
      <c r="BA112" s="2346"/>
    </row>
    <row r="113" spans="1:53" ht="7.5" customHeight="1">
      <c r="A113" s="2304"/>
      <c r="B113" s="2305"/>
      <c r="C113" s="2305"/>
      <c r="D113" s="2305"/>
      <c r="E113" s="2305"/>
      <c r="F113" s="2305"/>
      <c r="G113" s="2305"/>
      <c r="H113" s="2305"/>
      <c r="I113" s="2305"/>
      <c r="J113" s="2305"/>
      <c r="K113" s="2305"/>
      <c r="L113" s="2305"/>
      <c r="M113" s="2305"/>
      <c r="N113" s="2305"/>
      <c r="O113" s="2305"/>
      <c r="P113" s="2305"/>
      <c r="Q113" s="2305"/>
      <c r="R113" s="2305"/>
      <c r="S113" s="2305"/>
      <c r="T113" s="2305"/>
      <c r="U113" s="2305"/>
      <c r="V113" s="2305"/>
      <c r="W113" s="2305"/>
      <c r="X113" s="2305"/>
      <c r="Y113" s="2305"/>
      <c r="Z113" s="2305"/>
      <c r="AA113" s="2305"/>
      <c r="AB113" s="2305"/>
      <c r="AC113" s="2305"/>
      <c r="AD113" s="2305"/>
      <c r="AE113" s="2305"/>
      <c r="AF113" s="2305"/>
      <c r="AG113" s="2305"/>
      <c r="AH113" s="2305"/>
      <c r="AI113" s="2305"/>
      <c r="AJ113" s="2305"/>
      <c r="AK113" s="2305"/>
      <c r="AL113" s="2305"/>
      <c r="AM113" s="2305"/>
      <c r="AN113" s="2305"/>
      <c r="AO113" s="2305"/>
      <c r="AP113" s="396"/>
      <c r="AQ113" s="396"/>
      <c r="AS113" s="2344"/>
      <c r="AT113" s="2345"/>
      <c r="AU113" s="2345"/>
      <c r="AV113" s="2346"/>
      <c r="AX113" s="2344"/>
      <c r="AY113" s="2345"/>
      <c r="AZ113" s="2345"/>
      <c r="BA113" s="2346"/>
    </row>
    <row r="114" spans="1:53" ht="7.5" customHeight="1">
      <c r="A114" s="2306"/>
      <c r="B114" s="2307"/>
      <c r="C114" s="2307"/>
      <c r="D114" s="2307"/>
      <c r="E114" s="2307"/>
      <c r="F114" s="2307"/>
      <c r="G114" s="2307"/>
      <c r="H114" s="2307"/>
      <c r="I114" s="2307"/>
      <c r="J114" s="2307"/>
      <c r="K114" s="2307"/>
      <c r="L114" s="2307"/>
      <c r="M114" s="2307"/>
      <c r="N114" s="2307"/>
      <c r="O114" s="2307"/>
      <c r="P114" s="2307"/>
      <c r="Q114" s="2307"/>
      <c r="R114" s="2307"/>
      <c r="S114" s="2307"/>
      <c r="T114" s="2307"/>
      <c r="U114" s="2307"/>
      <c r="V114" s="2307"/>
      <c r="W114" s="2307"/>
      <c r="X114" s="2307"/>
      <c r="Y114" s="2307"/>
      <c r="Z114" s="2307"/>
      <c r="AA114" s="2307"/>
      <c r="AB114" s="2307"/>
      <c r="AC114" s="2307"/>
      <c r="AD114" s="2307"/>
      <c r="AE114" s="2307"/>
      <c r="AF114" s="2307"/>
      <c r="AG114" s="2307"/>
      <c r="AH114" s="2307"/>
      <c r="AI114" s="2307"/>
      <c r="AJ114" s="2307"/>
      <c r="AK114" s="2307"/>
      <c r="AL114" s="2307"/>
      <c r="AM114" s="2307"/>
      <c r="AN114" s="2307"/>
      <c r="AO114" s="2307"/>
      <c r="AP114" s="396"/>
      <c r="AQ114" s="396"/>
      <c r="AS114" s="2344"/>
      <c r="AT114" s="2345"/>
      <c r="AU114" s="2345"/>
      <c r="AV114" s="2346"/>
      <c r="AX114" s="2344"/>
      <c r="AY114" s="2345"/>
      <c r="AZ114" s="2345"/>
      <c r="BA114" s="2346"/>
    </row>
    <row r="115" spans="1:53" ht="7.5" customHeight="1">
      <c r="A115" s="397"/>
      <c r="AP115" s="382"/>
      <c r="AQ115" s="382"/>
      <c r="AS115" s="2344"/>
      <c r="AT115" s="2345"/>
      <c r="AU115" s="2345"/>
      <c r="AV115" s="2346"/>
      <c r="AX115" s="2344"/>
      <c r="AY115" s="2345"/>
      <c r="AZ115" s="2345"/>
      <c r="BA115" s="2346"/>
    </row>
    <row r="116" spans="1:53" ht="7.5" customHeight="1">
      <c r="A116" s="381"/>
      <c r="AP116" s="382"/>
      <c r="AQ116" s="382"/>
      <c r="AS116" s="2344"/>
      <c r="AT116" s="2345"/>
      <c r="AU116" s="2345"/>
      <c r="AV116" s="2346"/>
      <c r="AX116" s="2344"/>
      <c r="AY116" s="2345"/>
      <c r="AZ116" s="2345"/>
      <c r="BA116" s="2346"/>
    </row>
    <row r="117" spans="1:53" ht="7.5" customHeight="1">
      <c r="A117" s="381"/>
      <c r="AP117" s="382"/>
      <c r="AQ117" s="382"/>
      <c r="AS117" s="2344"/>
      <c r="AT117" s="2345"/>
      <c r="AU117" s="2345"/>
      <c r="AV117" s="2346"/>
      <c r="AX117" s="2344"/>
      <c r="AY117" s="2345"/>
      <c r="AZ117" s="2345"/>
      <c r="BA117" s="2346"/>
    </row>
    <row r="118" spans="1:53" ht="7.5" customHeight="1">
      <c r="A118" s="381"/>
      <c r="AP118" s="382"/>
      <c r="AQ118" s="382"/>
      <c r="AS118" s="2344"/>
      <c r="AT118" s="2345"/>
      <c r="AU118" s="2345"/>
      <c r="AV118" s="2346"/>
      <c r="AX118" s="2344"/>
      <c r="AY118" s="2345"/>
      <c r="AZ118" s="2345"/>
      <c r="BA118" s="2346"/>
    </row>
    <row r="119" spans="1:53" ht="7.5" customHeight="1">
      <c r="A119" s="381"/>
      <c r="AP119" s="382"/>
      <c r="AQ119" s="382"/>
      <c r="AS119" s="2344"/>
      <c r="AT119" s="2345"/>
      <c r="AU119" s="2345"/>
      <c r="AV119" s="2346"/>
      <c r="AX119" s="2344"/>
      <c r="AY119" s="2345"/>
      <c r="AZ119" s="2345"/>
      <c r="BA119" s="2346"/>
    </row>
    <row r="120" spans="1:53" ht="7.5" customHeight="1">
      <c r="A120" s="382"/>
      <c r="AP120" s="382"/>
      <c r="AQ120" s="382"/>
      <c r="AS120" s="2344"/>
      <c r="AT120" s="2345"/>
      <c r="AU120" s="2345"/>
      <c r="AV120" s="2346"/>
      <c r="AX120" s="2344"/>
      <c r="AY120" s="2345"/>
      <c r="AZ120" s="2345"/>
      <c r="BA120" s="2346"/>
    </row>
    <row r="121" spans="1:53" ht="7.5" customHeight="1">
      <c r="AP121" s="382"/>
      <c r="AQ121" s="382"/>
      <c r="AS121" s="2344"/>
      <c r="AT121" s="2345"/>
      <c r="AU121" s="2345"/>
      <c r="AV121" s="2346"/>
      <c r="AX121" s="2344"/>
      <c r="AY121" s="2345"/>
      <c r="AZ121" s="2345"/>
      <c r="BA121" s="2346"/>
    </row>
    <row r="122" spans="1:53" ht="7.5" customHeight="1">
      <c r="A122" s="2302" t="s">
        <v>583</v>
      </c>
      <c r="B122" s="2303"/>
      <c r="C122" s="2303"/>
      <c r="D122" s="2303" t="s">
        <v>643</v>
      </c>
      <c r="E122" s="2303"/>
      <c r="F122" s="2303"/>
      <c r="G122" s="2303"/>
      <c r="H122" s="2303"/>
      <c r="I122" s="2303"/>
      <c r="J122" s="2303"/>
      <c r="K122" s="2303"/>
      <c r="L122" s="2303"/>
      <c r="M122" s="2303"/>
      <c r="N122" s="2303"/>
      <c r="O122" s="2303"/>
      <c r="P122" s="2303"/>
      <c r="Q122" s="2303"/>
      <c r="R122" s="2303"/>
      <c r="S122" s="2303"/>
      <c r="T122" s="2303"/>
      <c r="U122" s="2303"/>
      <c r="V122" s="2303"/>
      <c r="W122" s="2303"/>
      <c r="X122" s="2303"/>
      <c r="Y122" s="2303"/>
      <c r="Z122" s="2303"/>
      <c r="AA122" s="2303"/>
      <c r="AB122" s="2303"/>
      <c r="AC122" s="2303"/>
      <c r="AD122" s="2303"/>
      <c r="AE122" s="2303"/>
      <c r="AF122" s="2303"/>
      <c r="AG122" s="2303"/>
      <c r="AH122" s="2303"/>
      <c r="AI122" s="2303"/>
      <c r="AJ122" s="2303"/>
      <c r="AK122" s="2303"/>
      <c r="AL122" s="2303"/>
      <c r="AM122" s="2303"/>
      <c r="AN122" s="2303"/>
      <c r="AO122" s="2303"/>
      <c r="AP122" s="396"/>
      <c r="AQ122" s="396"/>
      <c r="AS122" s="2344"/>
      <c r="AT122" s="2345"/>
      <c r="AU122" s="2345"/>
      <c r="AV122" s="2346"/>
      <c r="AX122" s="2344"/>
      <c r="AY122" s="2345"/>
      <c r="AZ122" s="2345"/>
      <c r="BA122" s="2346"/>
    </row>
    <row r="123" spans="1:53" ht="7.5" customHeight="1">
      <c r="A123" s="2304"/>
      <c r="B123" s="2305"/>
      <c r="C123" s="2305"/>
      <c r="D123" s="2305"/>
      <c r="E123" s="2305"/>
      <c r="F123" s="2305"/>
      <c r="G123" s="2305"/>
      <c r="H123" s="2305"/>
      <c r="I123" s="2305"/>
      <c r="J123" s="2305"/>
      <c r="K123" s="2305"/>
      <c r="L123" s="2305"/>
      <c r="M123" s="2305"/>
      <c r="N123" s="2305"/>
      <c r="O123" s="2305"/>
      <c r="P123" s="2305"/>
      <c r="Q123" s="2305"/>
      <c r="R123" s="2305"/>
      <c r="S123" s="2305"/>
      <c r="T123" s="2305"/>
      <c r="U123" s="2305"/>
      <c r="V123" s="2305"/>
      <c r="W123" s="2305"/>
      <c r="X123" s="2305"/>
      <c r="Y123" s="2305"/>
      <c r="Z123" s="2305"/>
      <c r="AA123" s="2305"/>
      <c r="AB123" s="2305"/>
      <c r="AC123" s="2305"/>
      <c r="AD123" s="2305"/>
      <c r="AE123" s="2305"/>
      <c r="AF123" s="2305"/>
      <c r="AG123" s="2305"/>
      <c r="AH123" s="2305"/>
      <c r="AI123" s="2305"/>
      <c r="AJ123" s="2305"/>
      <c r="AK123" s="2305"/>
      <c r="AL123" s="2305"/>
      <c r="AM123" s="2305"/>
      <c r="AN123" s="2305"/>
      <c r="AO123" s="2305"/>
      <c r="AP123" s="396"/>
      <c r="AQ123" s="396"/>
      <c r="AS123" s="2344"/>
      <c r="AT123" s="2345"/>
      <c r="AU123" s="2345"/>
      <c r="AV123" s="2346"/>
      <c r="AX123" s="2344"/>
      <c r="AY123" s="2345"/>
      <c r="AZ123" s="2345"/>
      <c r="BA123" s="2346"/>
    </row>
    <row r="124" spans="1:53" ht="7.5" customHeight="1">
      <c r="A124" s="2306"/>
      <c r="B124" s="2307"/>
      <c r="C124" s="2307"/>
      <c r="D124" s="2307"/>
      <c r="E124" s="2307"/>
      <c r="F124" s="2307"/>
      <c r="G124" s="2307"/>
      <c r="H124" s="2307"/>
      <c r="I124" s="2307"/>
      <c r="J124" s="2307"/>
      <c r="K124" s="2307"/>
      <c r="L124" s="2307"/>
      <c r="M124" s="2307"/>
      <c r="N124" s="2307"/>
      <c r="O124" s="2307"/>
      <c r="P124" s="2307"/>
      <c r="Q124" s="2307"/>
      <c r="R124" s="2307"/>
      <c r="S124" s="2307"/>
      <c r="T124" s="2307"/>
      <c r="U124" s="2307"/>
      <c r="V124" s="2307"/>
      <c r="W124" s="2307"/>
      <c r="X124" s="2307"/>
      <c r="Y124" s="2307"/>
      <c r="Z124" s="2307"/>
      <c r="AA124" s="2307"/>
      <c r="AB124" s="2307"/>
      <c r="AC124" s="2307"/>
      <c r="AD124" s="2307"/>
      <c r="AE124" s="2307"/>
      <c r="AF124" s="2307"/>
      <c r="AG124" s="2307"/>
      <c r="AH124" s="2307"/>
      <c r="AI124" s="2307"/>
      <c r="AJ124" s="2307"/>
      <c r="AK124" s="2307"/>
      <c r="AL124" s="2307"/>
      <c r="AM124" s="2307"/>
      <c r="AN124" s="2307"/>
      <c r="AO124" s="2307"/>
      <c r="AP124" s="396"/>
      <c r="AQ124" s="396"/>
      <c r="AS124" s="2344"/>
      <c r="AT124" s="2345"/>
      <c r="AU124" s="2345"/>
      <c r="AV124" s="2346"/>
      <c r="AX124" s="2344"/>
      <c r="AY124" s="2345"/>
      <c r="AZ124" s="2345"/>
      <c r="BA124" s="2346"/>
    </row>
    <row r="125" spans="1:53" ht="7.5" customHeight="1">
      <c r="A125" s="397"/>
      <c r="AP125" s="382"/>
      <c r="AQ125" s="382"/>
      <c r="AS125" s="2344"/>
      <c r="AT125" s="2345"/>
      <c r="AU125" s="2345"/>
      <c r="AV125" s="2346"/>
      <c r="AX125" s="2344"/>
      <c r="AY125" s="2345"/>
      <c r="AZ125" s="2345"/>
      <c r="BA125" s="2346"/>
    </row>
    <row r="126" spans="1:53" ht="7.5" customHeight="1">
      <c r="A126" s="381"/>
      <c r="AP126" s="382"/>
      <c r="AQ126" s="382"/>
      <c r="AS126" s="2344"/>
      <c r="AT126" s="2345"/>
      <c r="AU126" s="2345"/>
      <c r="AV126" s="2346"/>
      <c r="AX126" s="2344"/>
      <c r="AY126" s="2345"/>
      <c r="AZ126" s="2345"/>
      <c r="BA126" s="2346"/>
    </row>
    <row r="127" spans="1:53" ht="7.5" customHeight="1">
      <c r="A127" s="381"/>
      <c r="AP127" s="382"/>
      <c r="AQ127" s="382"/>
      <c r="AS127" s="2344"/>
      <c r="AT127" s="2345"/>
      <c r="AU127" s="2345"/>
      <c r="AV127" s="2346"/>
      <c r="AX127" s="2344"/>
      <c r="AY127" s="2345"/>
      <c r="AZ127" s="2345"/>
      <c r="BA127" s="2346"/>
    </row>
    <row r="128" spans="1:53" ht="7.5" customHeight="1">
      <c r="A128" s="381"/>
      <c r="AP128" s="382"/>
      <c r="AQ128" s="382"/>
      <c r="AS128" s="2344"/>
      <c r="AT128" s="2345"/>
      <c r="AU128" s="2345"/>
      <c r="AV128" s="2346"/>
      <c r="AX128" s="2344"/>
      <c r="AY128" s="2345"/>
      <c r="AZ128" s="2345"/>
      <c r="BA128" s="2346"/>
    </row>
    <row r="129" spans="1:53" ht="7.5" customHeight="1">
      <c r="A129" s="381"/>
      <c r="AP129" s="382"/>
      <c r="AQ129" s="382"/>
      <c r="AS129" s="2344"/>
      <c r="AT129" s="2345"/>
      <c r="AU129" s="2345"/>
      <c r="AV129" s="2346"/>
      <c r="AX129" s="2344"/>
      <c r="AY129" s="2345"/>
      <c r="AZ129" s="2345"/>
      <c r="BA129" s="2346"/>
    </row>
    <row r="130" spans="1:53" ht="7.5" customHeight="1">
      <c r="AP130" s="382"/>
      <c r="AQ130" s="382"/>
      <c r="AS130" s="2344"/>
      <c r="AT130" s="2345"/>
      <c r="AU130" s="2345"/>
      <c r="AV130" s="2346"/>
      <c r="AX130" s="2344"/>
      <c r="AY130" s="2345"/>
      <c r="AZ130" s="2345"/>
      <c r="BA130" s="2346"/>
    </row>
    <row r="131" spans="1:53" ht="7.5" customHeight="1">
      <c r="AP131" s="382"/>
      <c r="AQ131" s="382"/>
      <c r="AS131" s="2344"/>
      <c r="AT131" s="2345"/>
      <c r="AU131" s="2345"/>
      <c r="AV131" s="2346"/>
      <c r="AX131" s="2344"/>
      <c r="AY131" s="2345"/>
      <c r="AZ131" s="2345"/>
      <c r="BA131" s="2346"/>
    </row>
    <row r="132" spans="1:53" ht="7.5" customHeight="1">
      <c r="AP132" s="382"/>
      <c r="AQ132" s="382"/>
      <c r="AS132" s="2344"/>
      <c r="AT132" s="2345"/>
      <c r="AU132" s="2345"/>
      <c r="AV132" s="2346"/>
      <c r="AX132" s="2344"/>
      <c r="AY132" s="2345"/>
      <c r="AZ132" s="2345"/>
      <c r="BA132" s="2346"/>
    </row>
    <row r="133" spans="1:53" ht="7.5" customHeight="1">
      <c r="A133" s="2302" t="s">
        <v>576</v>
      </c>
      <c r="B133" s="2303"/>
      <c r="C133" s="2303"/>
      <c r="D133" s="2303" t="s">
        <v>643</v>
      </c>
      <c r="E133" s="2303"/>
      <c r="F133" s="2303"/>
      <c r="G133" s="2303"/>
      <c r="H133" s="2303"/>
      <c r="I133" s="2303"/>
      <c r="J133" s="2303"/>
      <c r="K133" s="2303"/>
      <c r="L133" s="2303"/>
      <c r="M133" s="2303"/>
      <c r="N133" s="2303"/>
      <c r="O133" s="2303"/>
      <c r="P133" s="2303"/>
      <c r="Q133" s="2303"/>
      <c r="R133" s="2303"/>
      <c r="S133" s="2303"/>
      <c r="T133" s="2303"/>
      <c r="U133" s="2303"/>
      <c r="V133" s="2303"/>
      <c r="W133" s="2303"/>
      <c r="X133" s="2303"/>
      <c r="Y133" s="2303"/>
      <c r="Z133" s="2303"/>
      <c r="AA133" s="2303"/>
      <c r="AB133" s="2303"/>
      <c r="AC133" s="2303"/>
      <c r="AD133" s="2303"/>
      <c r="AE133" s="2303"/>
      <c r="AF133" s="2303"/>
      <c r="AG133" s="2303"/>
      <c r="AH133" s="2303"/>
      <c r="AI133" s="2303"/>
      <c r="AJ133" s="2303"/>
      <c r="AK133" s="2303"/>
      <c r="AL133" s="2303"/>
      <c r="AM133" s="2303"/>
      <c r="AN133" s="2303"/>
      <c r="AO133" s="2303"/>
      <c r="AP133" s="396"/>
      <c r="AQ133" s="396"/>
      <c r="AS133" s="2344"/>
      <c r="AT133" s="2345"/>
      <c r="AU133" s="2345"/>
      <c r="AV133" s="2346"/>
      <c r="AX133" s="2344"/>
      <c r="AY133" s="2345"/>
      <c r="AZ133" s="2345"/>
      <c r="BA133" s="2346"/>
    </row>
    <row r="134" spans="1:53" ht="7.5" customHeight="1">
      <c r="A134" s="2304"/>
      <c r="B134" s="2305"/>
      <c r="C134" s="2305"/>
      <c r="D134" s="2305"/>
      <c r="E134" s="2305"/>
      <c r="F134" s="2305"/>
      <c r="G134" s="2305"/>
      <c r="H134" s="2305"/>
      <c r="I134" s="2305"/>
      <c r="J134" s="2305"/>
      <c r="K134" s="2305"/>
      <c r="L134" s="2305"/>
      <c r="M134" s="2305"/>
      <c r="N134" s="2305"/>
      <c r="O134" s="2305"/>
      <c r="P134" s="2305"/>
      <c r="Q134" s="2305"/>
      <c r="R134" s="2305"/>
      <c r="S134" s="2305"/>
      <c r="T134" s="2305"/>
      <c r="U134" s="2305"/>
      <c r="V134" s="2305"/>
      <c r="W134" s="2305"/>
      <c r="X134" s="2305"/>
      <c r="Y134" s="2305"/>
      <c r="Z134" s="2305"/>
      <c r="AA134" s="2305"/>
      <c r="AB134" s="2305"/>
      <c r="AC134" s="2305"/>
      <c r="AD134" s="2305"/>
      <c r="AE134" s="2305"/>
      <c r="AF134" s="2305"/>
      <c r="AG134" s="2305"/>
      <c r="AH134" s="2305"/>
      <c r="AI134" s="2305"/>
      <c r="AJ134" s="2305"/>
      <c r="AK134" s="2305"/>
      <c r="AL134" s="2305"/>
      <c r="AM134" s="2305"/>
      <c r="AN134" s="2305"/>
      <c r="AO134" s="2305"/>
      <c r="AP134" s="396"/>
      <c r="AQ134" s="396"/>
      <c r="AS134" s="2344"/>
      <c r="AT134" s="2345"/>
      <c r="AU134" s="2345"/>
      <c r="AV134" s="2346"/>
      <c r="AX134" s="2344"/>
      <c r="AY134" s="2345"/>
      <c r="AZ134" s="2345"/>
      <c r="BA134" s="2346"/>
    </row>
    <row r="135" spans="1:53" ht="7.5" customHeight="1">
      <c r="A135" s="2306"/>
      <c r="B135" s="2307"/>
      <c r="C135" s="2307"/>
      <c r="D135" s="2307"/>
      <c r="E135" s="2307"/>
      <c r="F135" s="2307"/>
      <c r="G135" s="2307"/>
      <c r="H135" s="2307"/>
      <c r="I135" s="2307"/>
      <c r="J135" s="2307"/>
      <c r="K135" s="2307"/>
      <c r="L135" s="2307"/>
      <c r="M135" s="2307"/>
      <c r="N135" s="2307"/>
      <c r="O135" s="2307"/>
      <c r="P135" s="2307"/>
      <c r="Q135" s="2307"/>
      <c r="R135" s="2307"/>
      <c r="S135" s="2307"/>
      <c r="T135" s="2307"/>
      <c r="U135" s="2307"/>
      <c r="V135" s="2307"/>
      <c r="W135" s="2307"/>
      <c r="X135" s="2307"/>
      <c r="Y135" s="2307"/>
      <c r="Z135" s="2307"/>
      <c r="AA135" s="2307"/>
      <c r="AB135" s="2307"/>
      <c r="AC135" s="2307"/>
      <c r="AD135" s="2307"/>
      <c r="AE135" s="2307"/>
      <c r="AF135" s="2307"/>
      <c r="AG135" s="2307"/>
      <c r="AH135" s="2307"/>
      <c r="AI135" s="2307"/>
      <c r="AJ135" s="2307"/>
      <c r="AK135" s="2307"/>
      <c r="AL135" s="2307"/>
      <c r="AM135" s="2307"/>
      <c r="AN135" s="2307"/>
      <c r="AO135" s="2307"/>
      <c r="AP135" s="396"/>
      <c r="AQ135" s="396"/>
      <c r="AS135" s="2344"/>
      <c r="AT135" s="2345"/>
      <c r="AU135" s="2345"/>
      <c r="AV135" s="2346"/>
      <c r="AX135" s="2344"/>
      <c r="AY135" s="2345"/>
      <c r="AZ135" s="2345"/>
      <c r="BA135" s="2346"/>
    </row>
    <row r="136" spans="1:53" ht="7.5" customHeight="1">
      <c r="A136" s="397"/>
      <c r="D136" s="2354" t="s">
        <v>661</v>
      </c>
      <c r="E136" s="2355"/>
      <c r="F136" s="2355"/>
      <c r="G136" s="2355"/>
      <c r="H136" s="2355"/>
      <c r="I136" s="2355"/>
      <c r="J136" s="2355"/>
      <c r="K136" s="2355"/>
      <c r="L136" s="2355"/>
      <c r="M136" s="2355"/>
      <c r="N136" s="2355"/>
      <c r="O136" s="2355"/>
      <c r="P136" s="2355"/>
      <c r="Q136" s="2355"/>
      <c r="R136" s="2355"/>
      <c r="S136" s="2355"/>
      <c r="T136" s="2355"/>
      <c r="U136" s="2355"/>
      <c r="V136" s="2355"/>
      <c r="W136" s="2359" t="s">
        <v>660</v>
      </c>
      <c r="X136" s="2359"/>
      <c r="Y136" s="2359"/>
      <c r="Z136" s="2359"/>
      <c r="AA136" s="2359"/>
      <c r="AB136" s="2359"/>
      <c r="AC136" s="2359"/>
      <c r="AD136" s="2359"/>
      <c r="AE136" s="2359"/>
      <c r="AF136" s="2359"/>
      <c r="AG136" s="2359"/>
      <c r="AH136" s="2359"/>
      <c r="AI136" s="2359"/>
      <c r="AJ136" s="2359"/>
      <c r="AK136" s="2359"/>
      <c r="AL136" s="2359"/>
      <c r="AM136" s="2359"/>
      <c r="AN136" s="2359"/>
      <c r="AO136" s="2359"/>
      <c r="AP136" s="398"/>
      <c r="AQ136" s="398"/>
      <c r="AS136" s="2344"/>
      <c r="AT136" s="2345"/>
      <c r="AU136" s="2345"/>
      <c r="AV136" s="2346"/>
      <c r="AX136" s="2344"/>
      <c r="AY136" s="2345"/>
      <c r="AZ136" s="2345"/>
      <c r="BA136" s="2346"/>
    </row>
    <row r="137" spans="1:53" ht="7.5" customHeight="1">
      <c r="A137" s="381"/>
      <c r="D137" s="2356"/>
      <c r="E137" s="2356"/>
      <c r="F137" s="2356"/>
      <c r="G137" s="2356"/>
      <c r="H137" s="2356"/>
      <c r="I137" s="2356"/>
      <c r="J137" s="2356"/>
      <c r="K137" s="2356"/>
      <c r="L137" s="2356"/>
      <c r="M137" s="2356"/>
      <c r="N137" s="2356"/>
      <c r="O137" s="2356"/>
      <c r="P137" s="2356"/>
      <c r="Q137" s="2356"/>
      <c r="R137" s="2356"/>
      <c r="S137" s="2356"/>
      <c r="T137" s="2356"/>
      <c r="U137" s="2356"/>
      <c r="V137" s="2356"/>
      <c r="W137" s="2360"/>
      <c r="X137" s="2360"/>
      <c r="Y137" s="2360"/>
      <c r="Z137" s="2360"/>
      <c r="AA137" s="2360"/>
      <c r="AB137" s="2360"/>
      <c r="AC137" s="2360"/>
      <c r="AD137" s="2360"/>
      <c r="AE137" s="2360"/>
      <c r="AF137" s="2360"/>
      <c r="AG137" s="2360"/>
      <c r="AH137" s="2360"/>
      <c r="AI137" s="2360"/>
      <c r="AJ137" s="2360"/>
      <c r="AK137" s="2360"/>
      <c r="AL137" s="2360"/>
      <c r="AM137" s="2360"/>
      <c r="AN137" s="2360"/>
      <c r="AO137" s="2360"/>
      <c r="AP137" s="398"/>
      <c r="AQ137" s="398"/>
      <c r="AS137" s="2344"/>
      <c r="AT137" s="2345"/>
      <c r="AU137" s="2345"/>
      <c r="AV137" s="2346"/>
      <c r="AX137" s="2344"/>
      <c r="AY137" s="2345"/>
      <c r="AZ137" s="2345"/>
      <c r="BA137" s="2346"/>
    </row>
    <row r="138" spans="1:53" ht="7.5" customHeight="1">
      <c r="A138" s="381"/>
      <c r="D138" s="2356"/>
      <c r="E138" s="2356"/>
      <c r="F138" s="2356"/>
      <c r="G138" s="2356"/>
      <c r="H138" s="2356"/>
      <c r="I138" s="2356"/>
      <c r="J138" s="2356"/>
      <c r="K138" s="2356"/>
      <c r="L138" s="2356"/>
      <c r="M138" s="2356"/>
      <c r="N138" s="2356"/>
      <c r="O138" s="2356"/>
      <c r="P138" s="2356"/>
      <c r="Q138" s="2356"/>
      <c r="R138" s="2356"/>
      <c r="S138" s="2356"/>
      <c r="T138" s="2356"/>
      <c r="U138" s="2356"/>
      <c r="V138" s="2356"/>
      <c r="W138" s="2360"/>
      <c r="X138" s="2360"/>
      <c r="Y138" s="2360"/>
      <c r="Z138" s="2360"/>
      <c r="AA138" s="2360"/>
      <c r="AB138" s="2360"/>
      <c r="AC138" s="2360"/>
      <c r="AD138" s="2360"/>
      <c r="AE138" s="2360"/>
      <c r="AF138" s="2360"/>
      <c r="AG138" s="2360"/>
      <c r="AH138" s="2360"/>
      <c r="AI138" s="2360"/>
      <c r="AJ138" s="2360"/>
      <c r="AK138" s="2360"/>
      <c r="AL138" s="2360"/>
      <c r="AM138" s="2360"/>
      <c r="AN138" s="2360"/>
      <c r="AO138" s="2360"/>
      <c r="AP138" s="398"/>
      <c r="AQ138" s="398"/>
      <c r="AS138" s="2344"/>
      <c r="AT138" s="2345"/>
      <c r="AU138" s="2345"/>
      <c r="AV138" s="2346"/>
      <c r="AX138" s="2344"/>
      <c r="AY138" s="2345"/>
      <c r="AZ138" s="2345"/>
      <c r="BA138" s="2346"/>
    </row>
    <row r="139" spans="1:53" ht="7.5" customHeight="1">
      <c r="A139" s="381"/>
      <c r="D139" s="2356"/>
      <c r="E139" s="2356"/>
      <c r="F139" s="2356"/>
      <c r="G139" s="2356"/>
      <c r="H139" s="2356"/>
      <c r="I139" s="2356"/>
      <c r="J139" s="2356"/>
      <c r="K139" s="2356"/>
      <c r="L139" s="2356"/>
      <c r="M139" s="2356"/>
      <c r="N139" s="2356"/>
      <c r="O139" s="2356"/>
      <c r="P139" s="2356"/>
      <c r="Q139" s="2356"/>
      <c r="R139" s="2356"/>
      <c r="S139" s="2356"/>
      <c r="T139" s="2356"/>
      <c r="U139" s="2356"/>
      <c r="V139" s="2356"/>
      <c r="W139" s="2360"/>
      <c r="X139" s="2360"/>
      <c r="Y139" s="2360"/>
      <c r="Z139" s="2360"/>
      <c r="AA139" s="2360"/>
      <c r="AB139" s="2360"/>
      <c r="AC139" s="2360"/>
      <c r="AD139" s="2360"/>
      <c r="AE139" s="2360"/>
      <c r="AF139" s="2360"/>
      <c r="AG139" s="2360"/>
      <c r="AH139" s="2360"/>
      <c r="AI139" s="2360"/>
      <c r="AJ139" s="2360"/>
      <c r="AK139" s="2360"/>
      <c r="AL139" s="2360"/>
      <c r="AM139" s="2360"/>
      <c r="AN139" s="2360"/>
      <c r="AO139" s="2360"/>
      <c r="AP139" s="398"/>
      <c r="AQ139" s="398"/>
      <c r="AS139" s="2344"/>
      <c r="AT139" s="2345"/>
      <c r="AU139" s="2345"/>
      <c r="AV139" s="2346"/>
      <c r="AX139" s="2344"/>
      <c r="AY139" s="2345"/>
      <c r="AZ139" s="2345"/>
      <c r="BA139" s="2346"/>
    </row>
    <row r="140" spans="1:53" ht="7.5" customHeight="1">
      <c r="A140" s="381"/>
      <c r="D140" s="2356"/>
      <c r="E140" s="2356"/>
      <c r="F140" s="2356"/>
      <c r="G140" s="2356"/>
      <c r="H140" s="2356"/>
      <c r="I140" s="2356"/>
      <c r="J140" s="2356"/>
      <c r="K140" s="2356"/>
      <c r="L140" s="2356"/>
      <c r="M140" s="2356"/>
      <c r="N140" s="2356"/>
      <c r="O140" s="2356"/>
      <c r="P140" s="2356"/>
      <c r="Q140" s="2356"/>
      <c r="R140" s="2356"/>
      <c r="S140" s="2356"/>
      <c r="T140" s="2356"/>
      <c r="U140" s="2356"/>
      <c r="V140" s="2356"/>
      <c r="W140" s="2360"/>
      <c r="X140" s="2360"/>
      <c r="Y140" s="2360"/>
      <c r="Z140" s="2360"/>
      <c r="AA140" s="2360"/>
      <c r="AB140" s="2360"/>
      <c r="AC140" s="2360"/>
      <c r="AD140" s="2360"/>
      <c r="AE140" s="2360"/>
      <c r="AF140" s="2360"/>
      <c r="AG140" s="2360"/>
      <c r="AH140" s="2360"/>
      <c r="AI140" s="2360"/>
      <c r="AJ140" s="2360"/>
      <c r="AK140" s="2360"/>
      <c r="AL140" s="2360"/>
      <c r="AM140" s="2360"/>
      <c r="AN140" s="2360"/>
      <c r="AO140" s="2360"/>
      <c r="AP140" s="398"/>
      <c r="AQ140" s="398"/>
      <c r="AS140" s="2344"/>
      <c r="AT140" s="2345"/>
      <c r="AU140" s="2345"/>
      <c r="AV140" s="2346"/>
      <c r="AX140" s="2344"/>
      <c r="AY140" s="2345"/>
      <c r="AZ140" s="2345"/>
      <c r="BA140" s="2346"/>
    </row>
    <row r="141" spans="1:53" ht="7.5" customHeight="1">
      <c r="AP141" s="382"/>
      <c r="AQ141" s="382"/>
      <c r="AS141" s="2344"/>
      <c r="AT141" s="2345"/>
      <c r="AU141" s="2345"/>
      <c r="AV141" s="2346"/>
      <c r="AX141" s="2344"/>
      <c r="AY141" s="2345"/>
      <c r="AZ141" s="2345"/>
      <c r="BA141" s="2346"/>
    </row>
    <row r="142" spans="1:53" ht="7.5" customHeight="1">
      <c r="AP142" s="382"/>
      <c r="AQ142" s="382"/>
      <c r="AS142" s="2344"/>
      <c r="AT142" s="2345"/>
      <c r="AU142" s="2345"/>
      <c r="AV142" s="2346"/>
      <c r="AX142" s="2344"/>
      <c r="AY142" s="2345"/>
      <c r="AZ142" s="2345"/>
      <c r="BA142" s="2346"/>
    </row>
    <row r="143" spans="1:53" ht="7.5" customHeight="1">
      <c r="A143" s="2302" t="s">
        <v>582</v>
      </c>
      <c r="B143" s="2303"/>
      <c r="C143" s="2303"/>
      <c r="D143" s="2303" t="s">
        <v>643</v>
      </c>
      <c r="E143" s="2303"/>
      <c r="F143" s="2303"/>
      <c r="G143" s="2303"/>
      <c r="H143" s="2303"/>
      <c r="I143" s="2303"/>
      <c r="J143" s="2303"/>
      <c r="K143" s="2303"/>
      <c r="L143" s="2303"/>
      <c r="M143" s="2303"/>
      <c r="N143" s="2303"/>
      <c r="O143" s="2303"/>
      <c r="P143" s="2303"/>
      <c r="Q143" s="2303"/>
      <c r="R143" s="2303"/>
      <c r="S143" s="2303"/>
      <c r="T143" s="2303"/>
      <c r="U143" s="2303"/>
      <c r="V143" s="2303"/>
      <c r="W143" s="2303"/>
      <c r="X143" s="2303"/>
      <c r="Y143" s="2303"/>
      <c r="Z143" s="2303"/>
      <c r="AA143" s="2303"/>
      <c r="AB143" s="2303"/>
      <c r="AC143" s="2303"/>
      <c r="AD143" s="2303"/>
      <c r="AE143" s="2303"/>
      <c r="AF143" s="2303"/>
      <c r="AG143" s="2303"/>
      <c r="AH143" s="2303"/>
      <c r="AI143" s="2303"/>
      <c r="AJ143" s="2303"/>
      <c r="AK143" s="2303"/>
      <c r="AL143" s="2303"/>
      <c r="AM143" s="2303"/>
      <c r="AN143" s="2303"/>
      <c r="AO143" s="2303"/>
      <c r="AP143" s="396"/>
      <c r="AQ143" s="396"/>
      <c r="AS143" s="2344"/>
      <c r="AT143" s="2345"/>
      <c r="AU143" s="2345"/>
      <c r="AV143" s="2346"/>
      <c r="AX143" s="2344"/>
      <c r="AY143" s="2345"/>
      <c r="AZ143" s="2345"/>
      <c r="BA143" s="2346"/>
    </row>
    <row r="144" spans="1:53" ht="7.5" customHeight="1">
      <c r="A144" s="2304"/>
      <c r="B144" s="2305"/>
      <c r="C144" s="2305"/>
      <c r="D144" s="2305"/>
      <c r="E144" s="2305"/>
      <c r="F144" s="2305"/>
      <c r="G144" s="2305"/>
      <c r="H144" s="2305"/>
      <c r="I144" s="2305"/>
      <c r="J144" s="2305"/>
      <c r="K144" s="2305"/>
      <c r="L144" s="2305"/>
      <c r="M144" s="2305"/>
      <c r="N144" s="2305"/>
      <c r="O144" s="2305"/>
      <c r="P144" s="2305"/>
      <c r="Q144" s="2305"/>
      <c r="R144" s="2305"/>
      <c r="S144" s="2305"/>
      <c r="T144" s="2305"/>
      <c r="U144" s="2305"/>
      <c r="V144" s="2305"/>
      <c r="W144" s="2305"/>
      <c r="X144" s="2305"/>
      <c r="Y144" s="2305"/>
      <c r="Z144" s="2305"/>
      <c r="AA144" s="2305"/>
      <c r="AB144" s="2305"/>
      <c r="AC144" s="2305"/>
      <c r="AD144" s="2305"/>
      <c r="AE144" s="2305"/>
      <c r="AF144" s="2305"/>
      <c r="AG144" s="2305"/>
      <c r="AH144" s="2305"/>
      <c r="AI144" s="2305"/>
      <c r="AJ144" s="2305"/>
      <c r="AK144" s="2305"/>
      <c r="AL144" s="2305"/>
      <c r="AM144" s="2305"/>
      <c r="AN144" s="2305"/>
      <c r="AO144" s="2305"/>
      <c r="AP144" s="396"/>
      <c r="AQ144" s="396"/>
      <c r="AS144" s="2344"/>
      <c r="AT144" s="2345"/>
      <c r="AU144" s="2345"/>
      <c r="AV144" s="2346"/>
      <c r="AX144" s="2344"/>
      <c r="AY144" s="2345"/>
      <c r="AZ144" s="2345"/>
      <c r="BA144" s="2346"/>
    </row>
    <row r="145" spans="1:53" ht="7.5" customHeight="1">
      <c r="A145" s="2306"/>
      <c r="B145" s="2307"/>
      <c r="C145" s="2307"/>
      <c r="D145" s="2307"/>
      <c r="E145" s="2307"/>
      <c r="F145" s="2307"/>
      <c r="G145" s="2307"/>
      <c r="H145" s="2307"/>
      <c r="I145" s="2307"/>
      <c r="J145" s="2307"/>
      <c r="K145" s="2307"/>
      <c r="L145" s="2307"/>
      <c r="M145" s="2307"/>
      <c r="N145" s="2307"/>
      <c r="O145" s="2307"/>
      <c r="P145" s="2307"/>
      <c r="Q145" s="2307"/>
      <c r="R145" s="2307"/>
      <c r="S145" s="2307"/>
      <c r="T145" s="2307"/>
      <c r="U145" s="2307"/>
      <c r="V145" s="2307"/>
      <c r="W145" s="2307"/>
      <c r="X145" s="2307"/>
      <c r="Y145" s="2307"/>
      <c r="Z145" s="2307"/>
      <c r="AA145" s="2307"/>
      <c r="AB145" s="2307"/>
      <c r="AC145" s="2307"/>
      <c r="AD145" s="2307"/>
      <c r="AE145" s="2307"/>
      <c r="AF145" s="2307"/>
      <c r="AG145" s="2307"/>
      <c r="AH145" s="2307"/>
      <c r="AI145" s="2307"/>
      <c r="AJ145" s="2307"/>
      <c r="AK145" s="2307"/>
      <c r="AL145" s="2307"/>
      <c r="AM145" s="2307"/>
      <c r="AN145" s="2307"/>
      <c r="AO145" s="2307"/>
      <c r="AP145" s="396"/>
      <c r="AQ145" s="396"/>
      <c r="AS145" s="2344"/>
      <c r="AT145" s="2345"/>
      <c r="AU145" s="2345"/>
      <c r="AV145" s="2346"/>
      <c r="AX145" s="2344"/>
      <c r="AY145" s="2345"/>
      <c r="AZ145" s="2345"/>
      <c r="BA145" s="2346"/>
    </row>
    <row r="146" spans="1:53" ht="7.5" customHeight="1">
      <c r="A146" s="397"/>
      <c r="D146" s="2353" t="s">
        <v>659</v>
      </c>
      <c r="E146" s="2353"/>
      <c r="F146" s="2353"/>
      <c r="G146" s="2353"/>
      <c r="H146" s="2353"/>
      <c r="I146" s="2353"/>
      <c r="J146" s="2353"/>
      <c r="K146" s="2353"/>
      <c r="L146" s="2353"/>
      <c r="M146" s="2353"/>
      <c r="N146" s="2353"/>
      <c r="O146" s="2353"/>
      <c r="P146" s="2353"/>
      <c r="Q146" s="2353"/>
      <c r="R146" s="2353"/>
      <c r="S146" s="2353"/>
      <c r="T146" s="2353"/>
      <c r="U146" s="2353"/>
      <c r="V146" s="2353"/>
      <c r="W146" s="2353"/>
      <c r="X146" s="2353"/>
      <c r="Y146" s="2353"/>
      <c r="Z146" s="2353"/>
      <c r="AA146" s="2353"/>
      <c r="AB146" s="2353"/>
      <c r="AC146" s="2353"/>
      <c r="AD146" s="2353"/>
      <c r="AE146" s="2353"/>
      <c r="AF146" s="2353"/>
      <c r="AG146" s="2353"/>
      <c r="AH146" s="2353"/>
      <c r="AI146" s="2353"/>
      <c r="AJ146" s="2353"/>
      <c r="AK146" s="2353"/>
      <c r="AL146" s="2353"/>
      <c r="AM146" s="2353"/>
      <c r="AN146" s="2353"/>
      <c r="AO146" s="2353"/>
      <c r="AP146" s="398"/>
      <c r="AQ146" s="398"/>
      <c r="AS146" s="2344"/>
      <c r="AT146" s="2345"/>
      <c r="AU146" s="2345"/>
      <c r="AV146" s="2346"/>
      <c r="AX146" s="2344"/>
      <c r="AY146" s="2345"/>
      <c r="AZ146" s="2345"/>
      <c r="BA146" s="2346"/>
    </row>
    <row r="147" spans="1:53" ht="7.5" customHeight="1">
      <c r="A147" s="381"/>
      <c r="D147" s="2292"/>
      <c r="E147" s="2292"/>
      <c r="F147" s="2292"/>
      <c r="G147" s="2292"/>
      <c r="H147" s="2292"/>
      <c r="I147" s="2292"/>
      <c r="J147" s="2292"/>
      <c r="K147" s="2292"/>
      <c r="L147" s="2292"/>
      <c r="M147" s="2292"/>
      <c r="N147" s="2292"/>
      <c r="O147" s="2292"/>
      <c r="P147" s="2292"/>
      <c r="Q147" s="2292"/>
      <c r="R147" s="2292"/>
      <c r="S147" s="2292"/>
      <c r="T147" s="2292"/>
      <c r="U147" s="2292"/>
      <c r="V147" s="2292"/>
      <c r="W147" s="2292"/>
      <c r="X147" s="2292"/>
      <c r="Y147" s="2292"/>
      <c r="Z147" s="2292"/>
      <c r="AA147" s="2292"/>
      <c r="AB147" s="2292"/>
      <c r="AC147" s="2292"/>
      <c r="AD147" s="2292"/>
      <c r="AE147" s="2292"/>
      <c r="AF147" s="2292"/>
      <c r="AG147" s="2292"/>
      <c r="AH147" s="2292"/>
      <c r="AI147" s="2292"/>
      <c r="AJ147" s="2292"/>
      <c r="AK147" s="2292"/>
      <c r="AL147" s="2292"/>
      <c r="AM147" s="2292"/>
      <c r="AN147" s="2292"/>
      <c r="AO147" s="2292"/>
      <c r="AP147" s="398"/>
      <c r="AQ147" s="398"/>
      <c r="AS147" s="2344"/>
      <c r="AT147" s="2345"/>
      <c r="AU147" s="2345"/>
      <c r="AV147" s="2346"/>
      <c r="AX147" s="2344"/>
      <c r="AY147" s="2345"/>
      <c r="AZ147" s="2345"/>
      <c r="BA147" s="2346"/>
    </row>
    <row r="148" spans="1:53" ht="7.5" customHeight="1">
      <c r="A148" s="381"/>
      <c r="D148" s="2292"/>
      <c r="E148" s="2292"/>
      <c r="F148" s="2292"/>
      <c r="G148" s="2292"/>
      <c r="H148" s="2292"/>
      <c r="I148" s="2292"/>
      <c r="J148" s="2292"/>
      <c r="K148" s="2292"/>
      <c r="L148" s="2292"/>
      <c r="M148" s="2292"/>
      <c r="N148" s="2292"/>
      <c r="O148" s="2292"/>
      <c r="P148" s="2292"/>
      <c r="Q148" s="2292"/>
      <c r="R148" s="2292"/>
      <c r="S148" s="2292"/>
      <c r="T148" s="2292"/>
      <c r="U148" s="2292"/>
      <c r="V148" s="2292"/>
      <c r="W148" s="2292"/>
      <c r="X148" s="2292"/>
      <c r="Y148" s="2292"/>
      <c r="Z148" s="2292"/>
      <c r="AA148" s="2292"/>
      <c r="AB148" s="2292"/>
      <c r="AC148" s="2292"/>
      <c r="AD148" s="2292"/>
      <c r="AE148" s="2292"/>
      <c r="AF148" s="2292"/>
      <c r="AG148" s="2292"/>
      <c r="AH148" s="2292"/>
      <c r="AI148" s="2292"/>
      <c r="AJ148" s="2292"/>
      <c r="AK148" s="2292"/>
      <c r="AL148" s="2292"/>
      <c r="AM148" s="2292"/>
      <c r="AN148" s="2292"/>
      <c r="AO148" s="2292"/>
      <c r="AP148" s="398"/>
      <c r="AQ148" s="398"/>
      <c r="AS148" s="2344"/>
      <c r="AT148" s="2345"/>
      <c r="AU148" s="2345"/>
      <c r="AV148" s="2346"/>
      <c r="AX148" s="2344"/>
      <c r="AY148" s="2345"/>
      <c r="AZ148" s="2345"/>
      <c r="BA148" s="2346"/>
    </row>
    <row r="149" spans="1:53" ht="7.5" customHeight="1">
      <c r="A149" s="381"/>
      <c r="D149" s="2292"/>
      <c r="E149" s="2292"/>
      <c r="F149" s="2292"/>
      <c r="G149" s="2292"/>
      <c r="H149" s="2292"/>
      <c r="I149" s="2292"/>
      <c r="J149" s="2292"/>
      <c r="K149" s="2292"/>
      <c r="L149" s="2292"/>
      <c r="M149" s="2292"/>
      <c r="N149" s="2292"/>
      <c r="O149" s="2292"/>
      <c r="P149" s="2292"/>
      <c r="Q149" s="2292"/>
      <c r="R149" s="2292"/>
      <c r="S149" s="2292"/>
      <c r="T149" s="2292"/>
      <c r="U149" s="2292"/>
      <c r="V149" s="2292"/>
      <c r="W149" s="2292"/>
      <c r="X149" s="2292"/>
      <c r="Y149" s="2292"/>
      <c r="Z149" s="2292"/>
      <c r="AA149" s="2292"/>
      <c r="AB149" s="2292"/>
      <c r="AC149" s="2292"/>
      <c r="AD149" s="2292"/>
      <c r="AE149" s="2292"/>
      <c r="AF149" s="2292"/>
      <c r="AG149" s="2292"/>
      <c r="AH149" s="2292"/>
      <c r="AI149" s="2292"/>
      <c r="AJ149" s="2292"/>
      <c r="AK149" s="2292"/>
      <c r="AL149" s="2292"/>
      <c r="AM149" s="2292"/>
      <c r="AN149" s="2292"/>
      <c r="AO149" s="2292"/>
      <c r="AP149" s="398"/>
      <c r="AQ149" s="398"/>
      <c r="AS149" s="2344"/>
      <c r="AT149" s="2345"/>
      <c r="AU149" s="2345"/>
      <c r="AV149" s="2346"/>
      <c r="AX149" s="2344"/>
      <c r="AY149" s="2345"/>
      <c r="AZ149" s="2345"/>
      <c r="BA149" s="2346"/>
    </row>
    <row r="150" spans="1:53" ht="7.5" customHeight="1">
      <c r="A150" s="381"/>
      <c r="D150" s="2292"/>
      <c r="E150" s="2292"/>
      <c r="F150" s="2292"/>
      <c r="G150" s="2292"/>
      <c r="H150" s="2292"/>
      <c r="I150" s="2292"/>
      <c r="J150" s="2292"/>
      <c r="K150" s="2292"/>
      <c r="L150" s="2292"/>
      <c r="M150" s="2292"/>
      <c r="N150" s="2292"/>
      <c r="O150" s="2292"/>
      <c r="P150" s="2292"/>
      <c r="Q150" s="2292"/>
      <c r="R150" s="2292"/>
      <c r="S150" s="2292"/>
      <c r="T150" s="2292"/>
      <c r="U150" s="2292"/>
      <c r="V150" s="2292"/>
      <c r="W150" s="2292"/>
      <c r="X150" s="2292"/>
      <c r="Y150" s="2292"/>
      <c r="Z150" s="2292"/>
      <c r="AA150" s="2292"/>
      <c r="AB150" s="2292"/>
      <c r="AC150" s="2292"/>
      <c r="AD150" s="2292"/>
      <c r="AE150" s="2292"/>
      <c r="AF150" s="2292"/>
      <c r="AG150" s="2292"/>
      <c r="AH150" s="2292"/>
      <c r="AI150" s="2292"/>
      <c r="AJ150" s="2292"/>
      <c r="AK150" s="2292"/>
      <c r="AL150" s="2292"/>
      <c r="AM150" s="2292"/>
      <c r="AN150" s="2292"/>
      <c r="AO150" s="2292"/>
      <c r="AP150" s="398"/>
      <c r="AQ150" s="398"/>
      <c r="AS150" s="2344"/>
      <c r="AT150" s="2345"/>
      <c r="AU150" s="2345"/>
      <c r="AV150" s="2346"/>
      <c r="AX150" s="2344"/>
      <c r="AY150" s="2345"/>
      <c r="AZ150" s="2345"/>
      <c r="BA150" s="2346"/>
    </row>
    <row r="151" spans="1:53" ht="7.5" customHeight="1">
      <c r="AP151" s="382"/>
      <c r="AQ151" s="382"/>
      <c r="AS151" s="2344"/>
      <c r="AT151" s="2345"/>
      <c r="AU151" s="2345"/>
      <c r="AV151" s="2346"/>
      <c r="AX151" s="2344"/>
      <c r="AY151" s="2345"/>
      <c r="AZ151" s="2345"/>
      <c r="BA151" s="2346"/>
    </row>
    <row r="152" spans="1:53" ht="7.5" customHeight="1">
      <c r="AP152" s="382"/>
      <c r="AQ152" s="382"/>
      <c r="AS152" s="2344"/>
      <c r="AT152" s="2345"/>
      <c r="AU152" s="2345"/>
      <c r="AV152" s="2346"/>
      <c r="AX152" s="2344"/>
      <c r="AY152" s="2345"/>
      <c r="AZ152" s="2345"/>
      <c r="BA152" s="2346"/>
    </row>
    <row r="153" spans="1:53" ht="7.5" customHeight="1">
      <c r="A153" s="2302" t="s">
        <v>581</v>
      </c>
      <c r="B153" s="2303"/>
      <c r="C153" s="2303"/>
      <c r="D153" s="2303" t="s">
        <v>643</v>
      </c>
      <c r="E153" s="2303"/>
      <c r="F153" s="2303"/>
      <c r="G153" s="2303"/>
      <c r="H153" s="2303"/>
      <c r="I153" s="2303"/>
      <c r="J153" s="2303"/>
      <c r="K153" s="2303"/>
      <c r="L153" s="2303"/>
      <c r="M153" s="2303"/>
      <c r="N153" s="2303"/>
      <c r="O153" s="2303"/>
      <c r="P153" s="2303"/>
      <c r="Q153" s="2303"/>
      <c r="R153" s="2303"/>
      <c r="S153" s="2303"/>
      <c r="T153" s="2303"/>
      <c r="U153" s="2303"/>
      <c r="V153" s="2303"/>
      <c r="W153" s="2303"/>
      <c r="X153" s="2303"/>
      <c r="Y153" s="2303"/>
      <c r="Z153" s="2303"/>
      <c r="AA153" s="2303"/>
      <c r="AB153" s="2303"/>
      <c r="AC153" s="2303"/>
      <c r="AD153" s="2303"/>
      <c r="AE153" s="2303"/>
      <c r="AF153" s="2303"/>
      <c r="AG153" s="2303"/>
      <c r="AH153" s="2303"/>
      <c r="AI153" s="2303"/>
      <c r="AJ153" s="2303"/>
      <c r="AK153" s="2303"/>
      <c r="AL153" s="2303"/>
      <c r="AM153" s="2303"/>
      <c r="AN153" s="2303"/>
      <c r="AO153" s="2303"/>
      <c r="AP153" s="396"/>
      <c r="AQ153" s="396"/>
      <c r="AS153" s="2344"/>
      <c r="AT153" s="2345"/>
      <c r="AU153" s="2345"/>
      <c r="AV153" s="2346"/>
      <c r="AX153" s="2344"/>
      <c r="AY153" s="2345"/>
      <c r="AZ153" s="2345"/>
      <c r="BA153" s="2346"/>
    </row>
    <row r="154" spans="1:53" ht="7.5" customHeight="1">
      <c r="A154" s="2304"/>
      <c r="B154" s="2305"/>
      <c r="C154" s="2305"/>
      <c r="D154" s="2305"/>
      <c r="E154" s="2305"/>
      <c r="F154" s="2305"/>
      <c r="G154" s="2305"/>
      <c r="H154" s="2305"/>
      <c r="I154" s="2305"/>
      <c r="J154" s="2305"/>
      <c r="K154" s="2305"/>
      <c r="L154" s="2305"/>
      <c r="M154" s="2305"/>
      <c r="N154" s="2305"/>
      <c r="O154" s="2305"/>
      <c r="P154" s="2305"/>
      <c r="Q154" s="2305"/>
      <c r="R154" s="2305"/>
      <c r="S154" s="2305"/>
      <c r="T154" s="2305"/>
      <c r="U154" s="2305"/>
      <c r="V154" s="2305"/>
      <c r="W154" s="2305"/>
      <c r="X154" s="2305"/>
      <c r="Y154" s="2305"/>
      <c r="Z154" s="2305"/>
      <c r="AA154" s="2305"/>
      <c r="AB154" s="2305"/>
      <c r="AC154" s="2305"/>
      <c r="AD154" s="2305"/>
      <c r="AE154" s="2305"/>
      <c r="AF154" s="2305"/>
      <c r="AG154" s="2305"/>
      <c r="AH154" s="2305"/>
      <c r="AI154" s="2305"/>
      <c r="AJ154" s="2305"/>
      <c r="AK154" s="2305"/>
      <c r="AL154" s="2305"/>
      <c r="AM154" s="2305"/>
      <c r="AN154" s="2305"/>
      <c r="AO154" s="2305"/>
      <c r="AP154" s="396"/>
      <c r="AQ154" s="396"/>
      <c r="AS154" s="2344"/>
      <c r="AT154" s="2345"/>
      <c r="AU154" s="2345"/>
      <c r="AV154" s="2346"/>
      <c r="AX154" s="2344"/>
      <c r="AY154" s="2345"/>
      <c r="AZ154" s="2345"/>
      <c r="BA154" s="2346"/>
    </row>
    <row r="155" spans="1:53" ht="7.5" customHeight="1">
      <c r="A155" s="2306"/>
      <c r="B155" s="2307"/>
      <c r="C155" s="2307"/>
      <c r="D155" s="2307"/>
      <c r="E155" s="2307"/>
      <c r="F155" s="2307"/>
      <c r="G155" s="2307"/>
      <c r="H155" s="2307"/>
      <c r="I155" s="2307"/>
      <c r="J155" s="2307"/>
      <c r="K155" s="2307"/>
      <c r="L155" s="2307"/>
      <c r="M155" s="2307"/>
      <c r="N155" s="2307"/>
      <c r="O155" s="2307"/>
      <c r="P155" s="2307"/>
      <c r="Q155" s="2307"/>
      <c r="R155" s="2307"/>
      <c r="S155" s="2307"/>
      <c r="T155" s="2307"/>
      <c r="U155" s="2307"/>
      <c r="V155" s="2307"/>
      <c r="W155" s="2307"/>
      <c r="X155" s="2307"/>
      <c r="Y155" s="2307"/>
      <c r="Z155" s="2307"/>
      <c r="AA155" s="2307"/>
      <c r="AB155" s="2307"/>
      <c r="AC155" s="2307"/>
      <c r="AD155" s="2307"/>
      <c r="AE155" s="2307"/>
      <c r="AF155" s="2307"/>
      <c r="AG155" s="2307"/>
      <c r="AH155" s="2307"/>
      <c r="AI155" s="2307"/>
      <c r="AJ155" s="2307"/>
      <c r="AK155" s="2307"/>
      <c r="AL155" s="2307"/>
      <c r="AM155" s="2307"/>
      <c r="AN155" s="2307"/>
      <c r="AO155" s="2307"/>
      <c r="AP155" s="396"/>
      <c r="AQ155" s="396"/>
      <c r="AS155" s="2344"/>
      <c r="AT155" s="2345"/>
      <c r="AU155" s="2345"/>
      <c r="AV155" s="2346"/>
      <c r="AX155" s="2344"/>
      <c r="AY155" s="2345"/>
      <c r="AZ155" s="2345"/>
      <c r="BA155" s="2346"/>
    </row>
    <row r="156" spans="1:53" ht="7.5" customHeight="1">
      <c r="A156" s="397"/>
      <c r="D156" s="2353" t="s">
        <v>658</v>
      </c>
      <c r="E156" s="2353"/>
      <c r="F156" s="2353"/>
      <c r="G156" s="2353"/>
      <c r="H156" s="2353"/>
      <c r="I156" s="2353"/>
      <c r="J156" s="2353"/>
      <c r="K156" s="2353"/>
      <c r="L156" s="2353"/>
      <c r="M156" s="2353"/>
      <c r="N156" s="2353"/>
      <c r="O156" s="2353"/>
      <c r="P156" s="2353"/>
      <c r="Q156" s="2353"/>
      <c r="R156" s="2353"/>
      <c r="S156" s="2353"/>
      <c r="T156" s="2353"/>
      <c r="U156" s="2353"/>
      <c r="V156" s="2353"/>
      <c r="W156" s="2353"/>
      <c r="X156" s="2353"/>
      <c r="Y156" s="2353"/>
      <c r="Z156" s="2353"/>
      <c r="AA156" s="2353"/>
      <c r="AB156" s="2353"/>
      <c r="AC156" s="2353"/>
      <c r="AD156" s="2353"/>
      <c r="AE156" s="2353"/>
      <c r="AF156" s="2353"/>
      <c r="AG156" s="2353"/>
      <c r="AH156" s="2353"/>
      <c r="AI156" s="2353"/>
      <c r="AJ156" s="2353"/>
      <c r="AK156" s="2353"/>
      <c r="AL156" s="2353"/>
      <c r="AM156" s="2353"/>
      <c r="AN156" s="2353"/>
      <c r="AO156" s="2353"/>
      <c r="AP156" s="398"/>
      <c r="AQ156" s="398"/>
      <c r="AS156" s="2344"/>
      <c r="AT156" s="2345"/>
      <c r="AU156" s="2345"/>
      <c r="AV156" s="2346"/>
      <c r="AX156" s="2344"/>
      <c r="AY156" s="2345"/>
      <c r="AZ156" s="2345"/>
      <c r="BA156" s="2346"/>
    </row>
    <row r="157" spans="1:53" ht="7.5" customHeight="1">
      <c r="A157" s="381"/>
      <c r="D157" s="2292"/>
      <c r="E157" s="2292"/>
      <c r="F157" s="2292"/>
      <c r="G157" s="2292"/>
      <c r="H157" s="2292"/>
      <c r="I157" s="2292"/>
      <c r="J157" s="2292"/>
      <c r="K157" s="2292"/>
      <c r="L157" s="2292"/>
      <c r="M157" s="2292"/>
      <c r="N157" s="2292"/>
      <c r="O157" s="2292"/>
      <c r="P157" s="2292"/>
      <c r="Q157" s="2292"/>
      <c r="R157" s="2292"/>
      <c r="S157" s="2292"/>
      <c r="T157" s="2292"/>
      <c r="U157" s="2292"/>
      <c r="V157" s="2292"/>
      <c r="W157" s="2292"/>
      <c r="X157" s="2292"/>
      <c r="Y157" s="2292"/>
      <c r="Z157" s="2292"/>
      <c r="AA157" s="2292"/>
      <c r="AB157" s="2292"/>
      <c r="AC157" s="2292"/>
      <c r="AD157" s="2292"/>
      <c r="AE157" s="2292"/>
      <c r="AF157" s="2292"/>
      <c r="AG157" s="2292"/>
      <c r="AH157" s="2292"/>
      <c r="AI157" s="2292"/>
      <c r="AJ157" s="2292"/>
      <c r="AK157" s="2292"/>
      <c r="AL157" s="2292"/>
      <c r="AM157" s="2292"/>
      <c r="AN157" s="2292"/>
      <c r="AO157" s="2292"/>
      <c r="AP157" s="398"/>
      <c r="AQ157" s="398"/>
      <c r="AS157" s="2344"/>
      <c r="AT157" s="2345"/>
      <c r="AU157" s="2345"/>
      <c r="AV157" s="2346"/>
      <c r="AX157" s="2344"/>
      <c r="AY157" s="2345"/>
      <c r="AZ157" s="2345"/>
      <c r="BA157" s="2346"/>
    </row>
    <row r="158" spans="1:53" ht="7.5" customHeight="1">
      <c r="A158" s="381"/>
      <c r="D158" s="2292"/>
      <c r="E158" s="2292"/>
      <c r="F158" s="2292"/>
      <c r="G158" s="2292"/>
      <c r="H158" s="2292"/>
      <c r="I158" s="2292"/>
      <c r="J158" s="2292"/>
      <c r="K158" s="2292"/>
      <c r="L158" s="2292"/>
      <c r="M158" s="2292"/>
      <c r="N158" s="2292"/>
      <c r="O158" s="2292"/>
      <c r="P158" s="2292"/>
      <c r="Q158" s="2292"/>
      <c r="R158" s="2292"/>
      <c r="S158" s="2292"/>
      <c r="T158" s="2292"/>
      <c r="U158" s="2292"/>
      <c r="V158" s="2292"/>
      <c r="W158" s="2292"/>
      <c r="X158" s="2292"/>
      <c r="Y158" s="2292"/>
      <c r="Z158" s="2292"/>
      <c r="AA158" s="2292"/>
      <c r="AB158" s="2292"/>
      <c r="AC158" s="2292"/>
      <c r="AD158" s="2292"/>
      <c r="AE158" s="2292"/>
      <c r="AF158" s="2292"/>
      <c r="AG158" s="2292"/>
      <c r="AH158" s="2292"/>
      <c r="AI158" s="2292"/>
      <c r="AJ158" s="2292"/>
      <c r="AK158" s="2292"/>
      <c r="AL158" s="2292"/>
      <c r="AM158" s="2292"/>
      <c r="AN158" s="2292"/>
      <c r="AO158" s="2292"/>
      <c r="AP158" s="398"/>
      <c r="AQ158" s="398"/>
      <c r="AS158" s="2344"/>
      <c r="AT158" s="2345"/>
      <c r="AU158" s="2345"/>
      <c r="AV158" s="2346"/>
      <c r="AX158" s="2344"/>
      <c r="AY158" s="2345"/>
      <c r="AZ158" s="2345"/>
      <c r="BA158" s="2346"/>
    </row>
    <row r="159" spans="1:53" ht="7.5" customHeight="1">
      <c r="A159" s="381"/>
      <c r="D159" s="2292"/>
      <c r="E159" s="2292"/>
      <c r="F159" s="2292"/>
      <c r="G159" s="2292"/>
      <c r="H159" s="2292"/>
      <c r="I159" s="2292"/>
      <c r="J159" s="2292"/>
      <c r="K159" s="2292"/>
      <c r="L159" s="2292"/>
      <c r="M159" s="2292"/>
      <c r="N159" s="2292"/>
      <c r="O159" s="2292"/>
      <c r="P159" s="2292"/>
      <c r="Q159" s="2292"/>
      <c r="R159" s="2292"/>
      <c r="S159" s="2292"/>
      <c r="T159" s="2292"/>
      <c r="U159" s="2292"/>
      <c r="V159" s="2292"/>
      <c r="W159" s="2292"/>
      <c r="X159" s="2292"/>
      <c r="Y159" s="2292"/>
      <c r="Z159" s="2292"/>
      <c r="AA159" s="2292"/>
      <c r="AB159" s="2292"/>
      <c r="AC159" s="2292"/>
      <c r="AD159" s="2292"/>
      <c r="AE159" s="2292"/>
      <c r="AF159" s="2292"/>
      <c r="AG159" s="2292"/>
      <c r="AH159" s="2292"/>
      <c r="AI159" s="2292"/>
      <c r="AJ159" s="2292"/>
      <c r="AK159" s="2292"/>
      <c r="AL159" s="2292"/>
      <c r="AM159" s="2292"/>
      <c r="AN159" s="2292"/>
      <c r="AO159" s="2292"/>
      <c r="AP159" s="398"/>
      <c r="AQ159" s="398"/>
      <c r="AS159" s="2344"/>
      <c r="AT159" s="2345"/>
      <c r="AU159" s="2345"/>
      <c r="AV159" s="2346"/>
      <c r="AX159" s="2344"/>
      <c r="AY159" s="2345"/>
      <c r="AZ159" s="2345"/>
      <c r="BA159" s="2346"/>
    </row>
    <row r="160" spans="1:53" ht="7.5" customHeight="1">
      <c r="A160" s="381"/>
      <c r="D160" s="2292"/>
      <c r="E160" s="2292"/>
      <c r="F160" s="2292"/>
      <c r="G160" s="2292"/>
      <c r="H160" s="2292"/>
      <c r="I160" s="2292"/>
      <c r="J160" s="2292"/>
      <c r="K160" s="2292"/>
      <c r="L160" s="2292"/>
      <c r="M160" s="2292"/>
      <c r="N160" s="2292"/>
      <c r="O160" s="2292"/>
      <c r="P160" s="2292"/>
      <c r="Q160" s="2292"/>
      <c r="R160" s="2292"/>
      <c r="S160" s="2292"/>
      <c r="T160" s="2292"/>
      <c r="U160" s="2292"/>
      <c r="V160" s="2292"/>
      <c r="W160" s="2292"/>
      <c r="X160" s="2292"/>
      <c r="Y160" s="2292"/>
      <c r="Z160" s="2292"/>
      <c r="AA160" s="2292"/>
      <c r="AB160" s="2292"/>
      <c r="AC160" s="2292"/>
      <c r="AD160" s="2292"/>
      <c r="AE160" s="2292"/>
      <c r="AF160" s="2292"/>
      <c r="AG160" s="2292"/>
      <c r="AH160" s="2292"/>
      <c r="AI160" s="2292"/>
      <c r="AJ160" s="2292"/>
      <c r="AK160" s="2292"/>
      <c r="AL160" s="2292"/>
      <c r="AM160" s="2292"/>
      <c r="AN160" s="2292"/>
      <c r="AO160" s="2292"/>
      <c r="AP160" s="398"/>
      <c r="AQ160" s="398"/>
      <c r="AS160" s="2344"/>
      <c r="AT160" s="2345"/>
      <c r="AU160" s="2345"/>
      <c r="AV160" s="2346"/>
      <c r="AX160" s="2344"/>
      <c r="AY160" s="2345"/>
      <c r="AZ160" s="2345"/>
      <c r="BA160" s="2346"/>
    </row>
    <row r="161" spans="1:53" ht="7.5" customHeight="1">
      <c r="AP161" s="382"/>
      <c r="AQ161" s="382"/>
      <c r="AS161" s="2344"/>
      <c r="AT161" s="2345"/>
      <c r="AU161" s="2345"/>
      <c r="AV161" s="2346"/>
      <c r="AX161" s="2344"/>
      <c r="AY161" s="2345"/>
      <c r="AZ161" s="2345"/>
      <c r="BA161" s="2346"/>
    </row>
    <row r="162" spans="1:53" ht="7.5" customHeight="1">
      <c r="AP162" s="382"/>
      <c r="AQ162" s="382"/>
      <c r="AS162" s="2344"/>
      <c r="AT162" s="2345"/>
      <c r="AU162" s="2345"/>
      <c r="AV162" s="2346"/>
      <c r="AX162" s="2344"/>
      <c r="AY162" s="2345"/>
      <c r="AZ162" s="2345"/>
      <c r="BA162" s="2346"/>
    </row>
    <row r="163" spans="1:53" ht="7.5" customHeight="1">
      <c r="A163" s="2302" t="s">
        <v>580</v>
      </c>
      <c r="B163" s="2303"/>
      <c r="C163" s="2303"/>
      <c r="D163" s="2303" t="s">
        <v>643</v>
      </c>
      <c r="E163" s="2303"/>
      <c r="F163" s="2303"/>
      <c r="G163" s="2303"/>
      <c r="H163" s="2303"/>
      <c r="I163" s="2303"/>
      <c r="J163" s="2303"/>
      <c r="K163" s="2303"/>
      <c r="L163" s="2303"/>
      <c r="M163" s="2303"/>
      <c r="N163" s="2303"/>
      <c r="O163" s="2303"/>
      <c r="P163" s="2303"/>
      <c r="Q163" s="2303"/>
      <c r="R163" s="2303"/>
      <c r="S163" s="2303"/>
      <c r="T163" s="2303"/>
      <c r="U163" s="2303"/>
      <c r="V163" s="2303"/>
      <c r="W163" s="2303"/>
      <c r="X163" s="2303"/>
      <c r="Y163" s="2303"/>
      <c r="Z163" s="2303"/>
      <c r="AA163" s="2303"/>
      <c r="AB163" s="2303"/>
      <c r="AC163" s="2303"/>
      <c r="AD163" s="2303"/>
      <c r="AE163" s="2303"/>
      <c r="AF163" s="2303"/>
      <c r="AG163" s="2303"/>
      <c r="AH163" s="2303"/>
      <c r="AI163" s="2303"/>
      <c r="AJ163" s="2303"/>
      <c r="AK163" s="2303"/>
      <c r="AL163" s="2303"/>
      <c r="AM163" s="2303"/>
      <c r="AN163" s="2303"/>
      <c r="AO163" s="2303"/>
      <c r="AP163" s="396"/>
      <c r="AQ163" s="396"/>
      <c r="AS163" s="2344"/>
      <c r="AT163" s="2345"/>
      <c r="AU163" s="2345"/>
      <c r="AV163" s="2346"/>
      <c r="AX163" s="2344"/>
      <c r="AY163" s="2345"/>
      <c r="AZ163" s="2345"/>
      <c r="BA163" s="2346"/>
    </row>
    <row r="164" spans="1:53" ht="7.5" customHeight="1">
      <c r="A164" s="2304"/>
      <c r="B164" s="2305"/>
      <c r="C164" s="2305"/>
      <c r="D164" s="2305"/>
      <c r="E164" s="2305"/>
      <c r="F164" s="2305"/>
      <c r="G164" s="2305"/>
      <c r="H164" s="2305"/>
      <c r="I164" s="2305"/>
      <c r="J164" s="2305"/>
      <c r="K164" s="2305"/>
      <c r="L164" s="2305"/>
      <c r="M164" s="2305"/>
      <c r="N164" s="2305"/>
      <c r="O164" s="2305"/>
      <c r="P164" s="2305"/>
      <c r="Q164" s="2305"/>
      <c r="R164" s="2305"/>
      <c r="S164" s="2305"/>
      <c r="T164" s="2305"/>
      <c r="U164" s="2305"/>
      <c r="V164" s="2305"/>
      <c r="W164" s="2305"/>
      <c r="X164" s="2305"/>
      <c r="Y164" s="2305"/>
      <c r="Z164" s="2305"/>
      <c r="AA164" s="2305"/>
      <c r="AB164" s="2305"/>
      <c r="AC164" s="2305"/>
      <c r="AD164" s="2305"/>
      <c r="AE164" s="2305"/>
      <c r="AF164" s="2305"/>
      <c r="AG164" s="2305"/>
      <c r="AH164" s="2305"/>
      <c r="AI164" s="2305"/>
      <c r="AJ164" s="2305"/>
      <c r="AK164" s="2305"/>
      <c r="AL164" s="2305"/>
      <c r="AM164" s="2305"/>
      <c r="AN164" s="2305"/>
      <c r="AO164" s="2305"/>
      <c r="AP164" s="396"/>
      <c r="AQ164" s="396"/>
      <c r="AS164" s="2344"/>
      <c r="AT164" s="2345"/>
      <c r="AU164" s="2345"/>
      <c r="AV164" s="2346"/>
      <c r="AX164" s="2344"/>
      <c r="AY164" s="2345"/>
      <c r="AZ164" s="2345"/>
      <c r="BA164" s="2346"/>
    </row>
    <row r="165" spans="1:53" ht="7.5" customHeight="1">
      <c r="A165" s="2306"/>
      <c r="B165" s="2307"/>
      <c r="C165" s="2307"/>
      <c r="D165" s="2307"/>
      <c r="E165" s="2307"/>
      <c r="F165" s="2307"/>
      <c r="G165" s="2307"/>
      <c r="H165" s="2307"/>
      <c r="I165" s="2307"/>
      <c r="J165" s="2307"/>
      <c r="K165" s="2307"/>
      <c r="L165" s="2307"/>
      <c r="M165" s="2307"/>
      <c r="N165" s="2307"/>
      <c r="O165" s="2307"/>
      <c r="P165" s="2307"/>
      <c r="Q165" s="2307"/>
      <c r="R165" s="2307"/>
      <c r="S165" s="2307"/>
      <c r="T165" s="2307"/>
      <c r="U165" s="2307"/>
      <c r="V165" s="2307"/>
      <c r="W165" s="2307"/>
      <c r="X165" s="2307"/>
      <c r="Y165" s="2307"/>
      <c r="Z165" s="2307"/>
      <c r="AA165" s="2307"/>
      <c r="AB165" s="2307"/>
      <c r="AC165" s="2307"/>
      <c r="AD165" s="2307"/>
      <c r="AE165" s="2307"/>
      <c r="AF165" s="2307"/>
      <c r="AG165" s="2307"/>
      <c r="AH165" s="2307"/>
      <c r="AI165" s="2307"/>
      <c r="AJ165" s="2307"/>
      <c r="AK165" s="2307"/>
      <c r="AL165" s="2307"/>
      <c r="AM165" s="2307"/>
      <c r="AN165" s="2307"/>
      <c r="AO165" s="2307"/>
      <c r="AP165" s="396"/>
      <c r="AQ165" s="396"/>
      <c r="AS165" s="2344"/>
      <c r="AT165" s="2345"/>
      <c r="AU165" s="2345"/>
      <c r="AV165" s="2346"/>
      <c r="AX165" s="2344"/>
      <c r="AY165" s="2345"/>
      <c r="AZ165" s="2345"/>
      <c r="BA165" s="2346"/>
    </row>
    <row r="166" spans="1:53" ht="7.5" customHeight="1">
      <c r="A166" s="397"/>
      <c r="D166" s="2353" t="s">
        <v>657</v>
      </c>
      <c r="E166" s="2353"/>
      <c r="F166" s="2353"/>
      <c r="G166" s="2353"/>
      <c r="H166" s="2353"/>
      <c r="I166" s="2353"/>
      <c r="J166" s="2353"/>
      <c r="K166" s="2353"/>
      <c r="L166" s="2353"/>
      <c r="M166" s="2353"/>
      <c r="N166" s="2353"/>
      <c r="O166" s="2353"/>
      <c r="P166" s="2353"/>
      <c r="Q166" s="2353"/>
      <c r="R166" s="2353"/>
      <c r="S166" s="2353"/>
      <c r="T166" s="2353"/>
      <c r="U166" s="2353"/>
      <c r="V166" s="2353"/>
      <c r="W166" s="2353"/>
      <c r="X166" s="2353"/>
      <c r="Y166" s="2353"/>
      <c r="Z166" s="2353"/>
      <c r="AA166" s="2353"/>
      <c r="AB166" s="2353"/>
      <c r="AC166" s="2353"/>
      <c r="AD166" s="2353"/>
      <c r="AE166" s="2353"/>
      <c r="AF166" s="2353"/>
      <c r="AG166" s="2353"/>
      <c r="AH166" s="2353"/>
      <c r="AI166" s="2353"/>
      <c r="AJ166" s="2353"/>
      <c r="AK166" s="2353"/>
      <c r="AL166" s="2353"/>
      <c r="AM166" s="2353"/>
      <c r="AN166" s="2353"/>
      <c r="AO166" s="2353"/>
      <c r="AP166" s="398"/>
      <c r="AQ166" s="398"/>
      <c r="AS166" s="2344"/>
      <c r="AT166" s="2345"/>
      <c r="AU166" s="2345"/>
      <c r="AV166" s="2346"/>
      <c r="AX166" s="2344"/>
      <c r="AY166" s="2345"/>
      <c r="AZ166" s="2345"/>
      <c r="BA166" s="2346"/>
    </row>
    <row r="167" spans="1:53" ht="7.5" customHeight="1">
      <c r="A167" s="381"/>
      <c r="D167" s="2292"/>
      <c r="E167" s="2292"/>
      <c r="F167" s="2292"/>
      <c r="G167" s="2292"/>
      <c r="H167" s="2292"/>
      <c r="I167" s="2292"/>
      <c r="J167" s="2292"/>
      <c r="K167" s="2292"/>
      <c r="L167" s="2292"/>
      <c r="M167" s="2292"/>
      <c r="N167" s="2292"/>
      <c r="O167" s="2292"/>
      <c r="P167" s="2292"/>
      <c r="Q167" s="2292"/>
      <c r="R167" s="2292"/>
      <c r="S167" s="2292"/>
      <c r="T167" s="2292"/>
      <c r="U167" s="2292"/>
      <c r="V167" s="2292"/>
      <c r="W167" s="2292"/>
      <c r="X167" s="2292"/>
      <c r="Y167" s="2292"/>
      <c r="Z167" s="2292"/>
      <c r="AA167" s="2292"/>
      <c r="AB167" s="2292"/>
      <c r="AC167" s="2292"/>
      <c r="AD167" s="2292"/>
      <c r="AE167" s="2292"/>
      <c r="AF167" s="2292"/>
      <c r="AG167" s="2292"/>
      <c r="AH167" s="2292"/>
      <c r="AI167" s="2292"/>
      <c r="AJ167" s="2292"/>
      <c r="AK167" s="2292"/>
      <c r="AL167" s="2292"/>
      <c r="AM167" s="2292"/>
      <c r="AN167" s="2292"/>
      <c r="AO167" s="2292"/>
      <c r="AP167" s="398"/>
      <c r="AQ167" s="398"/>
      <c r="AS167" s="2344"/>
      <c r="AT167" s="2345"/>
      <c r="AU167" s="2345"/>
      <c r="AV167" s="2346"/>
      <c r="AX167" s="2344"/>
      <c r="AY167" s="2345"/>
      <c r="AZ167" s="2345"/>
      <c r="BA167" s="2346"/>
    </row>
    <row r="168" spans="1:53" ht="7.5" customHeight="1">
      <c r="A168" s="381"/>
      <c r="D168" s="2292"/>
      <c r="E168" s="2292"/>
      <c r="F168" s="2292"/>
      <c r="G168" s="2292"/>
      <c r="H168" s="2292"/>
      <c r="I168" s="2292"/>
      <c r="J168" s="2292"/>
      <c r="K168" s="2292"/>
      <c r="L168" s="2292"/>
      <c r="M168" s="2292"/>
      <c r="N168" s="2292"/>
      <c r="O168" s="2292"/>
      <c r="P168" s="2292"/>
      <c r="Q168" s="2292"/>
      <c r="R168" s="2292"/>
      <c r="S168" s="2292"/>
      <c r="T168" s="2292"/>
      <c r="U168" s="2292"/>
      <c r="V168" s="2292"/>
      <c r="W168" s="2292"/>
      <c r="X168" s="2292"/>
      <c r="Y168" s="2292"/>
      <c r="Z168" s="2292"/>
      <c r="AA168" s="2292"/>
      <c r="AB168" s="2292"/>
      <c r="AC168" s="2292"/>
      <c r="AD168" s="2292"/>
      <c r="AE168" s="2292"/>
      <c r="AF168" s="2292"/>
      <c r="AG168" s="2292"/>
      <c r="AH168" s="2292"/>
      <c r="AI168" s="2292"/>
      <c r="AJ168" s="2292"/>
      <c r="AK168" s="2292"/>
      <c r="AL168" s="2292"/>
      <c r="AM168" s="2292"/>
      <c r="AN168" s="2292"/>
      <c r="AO168" s="2292"/>
      <c r="AP168" s="398"/>
      <c r="AQ168" s="398"/>
      <c r="AS168" s="2344"/>
      <c r="AT168" s="2345"/>
      <c r="AU168" s="2345"/>
      <c r="AV168" s="2346"/>
      <c r="AX168" s="2344"/>
      <c r="AY168" s="2345"/>
      <c r="AZ168" s="2345"/>
      <c r="BA168" s="2346"/>
    </row>
    <row r="169" spans="1:53" ht="7.5" customHeight="1">
      <c r="A169" s="381"/>
      <c r="D169" s="2292"/>
      <c r="E169" s="2292"/>
      <c r="F169" s="2292"/>
      <c r="G169" s="2292"/>
      <c r="H169" s="2292"/>
      <c r="I169" s="2292"/>
      <c r="J169" s="2292"/>
      <c r="K169" s="2292"/>
      <c r="L169" s="2292"/>
      <c r="M169" s="2292"/>
      <c r="N169" s="2292"/>
      <c r="O169" s="2292"/>
      <c r="P169" s="2292"/>
      <c r="Q169" s="2292"/>
      <c r="R169" s="2292"/>
      <c r="S169" s="2292"/>
      <c r="T169" s="2292"/>
      <c r="U169" s="2292"/>
      <c r="V169" s="2292"/>
      <c r="W169" s="2292"/>
      <c r="X169" s="2292"/>
      <c r="Y169" s="2292"/>
      <c r="Z169" s="2292"/>
      <c r="AA169" s="2292"/>
      <c r="AB169" s="2292"/>
      <c r="AC169" s="2292"/>
      <c r="AD169" s="2292"/>
      <c r="AE169" s="2292"/>
      <c r="AF169" s="2292"/>
      <c r="AG169" s="2292"/>
      <c r="AH169" s="2292"/>
      <c r="AI169" s="2292"/>
      <c r="AJ169" s="2292"/>
      <c r="AK169" s="2292"/>
      <c r="AL169" s="2292"/>
      <c r="AM169" s="2292"/>
      <c r="AN169" s="2292"/>
      <c r="AO169" s="2292"/>
      <c r="AP169" s="398"/>
      <c r="AQ169" s="398"/>
      <c r="AS169" s="2344"/>
      <c r="AT169" s="2345"/>
      <c r="AU169" s="2345"/>
      <c r="AV169" s="2346"/>
      <c r="AX169" s="2344"/>
      <c r="AY169" s="2345"/>
      <c r="AZ169" s="2345"/>
      <c r="BA169" s="2346"/>
    </row>
    <row r="170" spans="1:53" ht="7.5" customHeight="1">
      <c r="A170" s="381"/>
      <c r="D170" s="2292"/>
      <c r="E170" s="2292"/>
      <c r="F170" s="2292"/>
      <c r="G170" s="2292"/>
      <c r="H170" s="2292"/>
      <c r="I170" s="2292"/>
      <c r="J170" s="2292"/>
      <c r="K170" s="2292"/>
      <c r="L170" s="2292"/>
      <c r="M170" s="2292"/>
      <c r="N170" s="2292"/>
      <c r="O170" s="2292"/>
      <c r="P170" s="2292"/>
      <c r="Q170" s="2292"/>
      <c r="R170" s="2292"/>
      <c r="S170" s="2292"/>
      <c r="T170" s="2292"/>
      <c r="U170" s="2292"/>
      <c r="V170" s="2292"/>
      <c r="W170" s="2292"/>
      <c r="X170" s="2292"/>
      <c r="Y170" s="2292"/>
      <c r="Z170" s="2292"/>
      <c r="AA170" s="2292"/>
      <c r="AB170" s="2292"/>
      <c r="AC170" s="2292"/>
      <c r="AD170" s="2292"/>
      <c r="AE170" s="2292"/>
      <c r="AF170" s="2292"/>
      <c r="AG170" s="2292"/>
      <c r="AH170" s="2292"/>
      <c r="AI170" s="2292"/>
      <c r="AJ170" s="2292"/>
      <c r="AK170" s="2292"/>
      <c r="AL170" s="2292"/>
      <c r="AM170" s="2292"/>
      <c r="AN170" s="2292"/>
      <c r="AO170" s="2292"/>
      <c r="AP170" s="398"/>
      <c r="AQ170" s="398"/>
      <c r="AS170" s="2344"/>
      <c r="AT170" s="2345"/>
      <c r="AU170" s="2345"/>
      <c r="AV170" s="2346"/>
      <c r="AX170" s="2344"/>
      <c r="AY170" s="2345"/>
      <c r="AZ170" s="2345"/>
      <c r="BA170" s="2346"/>
    </row>
    <row r="171" spans="1:53" ht="7.5" customHeight="1">
      <c r="AP171" s="382"/>
      <c r="AQ171" s="382"/>
      <c r="AS171" s="2344"/>
      <c r="AT171" s="2345"/>
      <c r="AU171" s="2345"/>
      <c r="AV171" s="2346"/>
      <c r="AX171" s="2344"/>
      <c r="AY171" s="2345"/>
      <c r="AZ171" s="2345"/>
      <c r="BA171" s="2346"/>
    </row>
    <row r="172" spans="1:53" ht="7.5" customHeight="1">
      <c r="AS172" s="2344"/>
      <c r="AT172" s="2345"/>
      <c r="AU172" s="2345"/>
      <c r="AV172" s="2346"/>
      <c r="AX172" s="2344"/>
      <c r="AY172" s="2345"/>
      <c r="AZ172" s="2345"/>
      <c r="BA172" s="2346"/>
    </row>
    <row r="173" spans="1:53" ht="7.5" customHeight="1">
      <c r="AS173" s="2344"/>
      <c r="AT173" s="2345"/>
      <c r="AU173" s="2345"/>
      <c r="AV173" s="2346"/>
      <c r="AX173" s="2344"/>
      <c r="AY173" s="2345"/>
      <c r="AZ173" s="2345"/>
      <c r="BA173" s="2346"/>
    </row>
    <row r="174" spans="1:53" ht="7.5" customHeight="1">
      <c r="AS174" s="2344"/>
      <c r="AT174" s="2345"/>
      <c r="AU174" s="2345"/>
      <c r="AV174" s="2346"/>
      <c r="AX174" s="2344"/>
      <c r="AY174" s="2345"/>
      <c r="AZ174" s="2345"/>
      <c r="BA174" s="2346"/>
    </row>
    <row r="175" spans="1:53" ht="7.5" customHeight="1">
      <c r="AS175" s="2344"/>
      <c r="AT175" s="2345"/>
      <c r="AU175" s="2345"/>
      <c r="AV175" s="2346"/>
      <c r="AX175" s="2344"/>
      <c r="AY175" s="2345"/>
      <c r="AZ175" s="2345"/>
      <c r="BA175" s="2346"/>
    </row>
    <row r="176" spans="1:53" ht="7.5" customHeight="1">
      <c r="AS176" s="2344"/>
      <c r="AT176" s="2345"/>
      <c r="AU176" s="2345"/>
      <c r="AV176" s="2346"/>
      <c r="AX176" s="2344"/>
      <c r="AY176" s="2345"/>
      <c r="AZ176" s="2345"/>
      <c r="BA176" s="2346"/>
    </row>
    <row r="177" spans="45:53" ht="7.5" customHeight="1">
      <c r="AS177" s="2344"/>
      <c r="AT177" s="2345"/>
      <c r="AU177" s="2345"/>
      <c r="AV177" s="2346"/>
      <c r="AX177" s="2344"/>
      <c r="AY177" s="2345"/>
      <c r="AZ177" s="2345"/>
      <c r="BA177" s="2346"/>
    </row>
    <row r="178" spans="45:53" ht="7.5" customHeight="1">
      <c r="AS178" s="2344"/>
      <c r="AT178" s="2345"/>
      <c r="AU178" s="2345"/>
      <c r="AV178" s="2346"/>
      <c r="AX178" s="2344"/>
      <c r="AY178" s="2345"/>
      <c r="AZ178" s="2345"/>
      <c r="BA178" s="2346"/>
    </row>
    <row r="179" spans="45:53" ht="7.5" customHeight="1">
      <c r="AS179" s="2344"/>
      <c r="AT179" s="2345"/>
      <c r="AU179" s="2345"/>
      <c r="AV179" s="2346"/>
      <c r="AX179" s="2344"/>
      <c r="AY179" s="2345"/>
      <c r="AZ179" s="2345"/>
      <c r="BA179" s="2346"/>
    </row>
    <row r="180" spans="45:53" ht="7.5" customHeight="1">
      <c r="AS180" s="2344"/>
      <c r="AT180" s="2345"/>
      <c r="AU180" s="2345"/>
      <c r="AV180" s="2346"/>
      <c r="AX180" s="2344"/>
      <c r="AY180" s="2345"/>
      <c r="AZ180" s="2345"/>
      <c r="BA180" s="2346"/>
    </row>
    <row r="181" spans="45:53" ht="7.5" customHeight="1">
      <c r="AS181" s="2344"/>
      <c r="AT181" s="2345"/>
      <c r="AU181" s="2345"/>
      <c r="AV181" s="2346"/>
      <c r="AX181" s="2344"/>
      <c r="AY181" s="2345"/>
      <c r="AZ181" s="2345"/>
      <c r="BA181" s="2346"/>
    </row>
    <row r="182" spans="45:53" ht="7.5" customHeight="1">
      <c r="AS182" s="2344"/>
      <c r="AT182" s="2345"/>
      <c r="AU182" s="2345"/>
      <c r="AV182" s="2346"/>
      <c r="AX182" s="2344"/>
      <c r="AY182" s="2345"/>
      <c r="AZ182" s="2345"/>
      <c r="BA182" s="2346"/>
    </row>
    <row r="183" spans="45:53" ht="7.5" customHeight="1">
      <c r="AS183" s="2344"/>
      <c r="AT183" s="2345"/>
      <c r="AU183" s="2345"/>
      <c r="AV183" s="2346"/>
      <c r="AX183" s="2344"/>
      <c r="AY183" s="2345"/>
      <c r="AZ183" s="2345"/>
      <c r="BA183" s="2346"/>
    </row>
    <row r="184" spans="45:53" ht="7.5" customHeight="1">
      <c r="AS184" s="2344"/>
      <c r="AT184" s="2345"/>
      <c r="AU184" s="2345"/>
      <c r="AV184" s="2346"/>
      <c r="AX184" s="2344"/>
      <c r="AY184" s="2345"/>
      <c r="AZ184" s="2345"/>
      <c r="BA184" s="2346"/>
    </row>
    <row r="185" spans="45:53" ht="7.5" customHeight="1">
      <c r="AS185" s="2344"/>
      <c r="AT185" s="2345"/>
      <c r="AU185" s="2345"/>
      <c r="AV185" s="2346"/>
      <c r="AX185" s="2344"/>
      <c r="AY185" s="2345"/>
      <c r="AZ185" s="2345"/>
      <c r="BA185" s="2346"/>
    </row>
    <row r="186" spans="45:53" ht="7.5" customHeight="1">
      <c r="AS186" s="2344"/>
      <c r="AT186" s="2345"/>
      <c r="AU186" s="2345"/>
      <c r="AV186" s="2346"/>
      <c r="AX186" s="2344"/>
      <c r="AY186" s="2345"/>
      <c r="AZ186" s="2345"/>
      <c r="BA186" s="2346"/>
    </row>
    <row r="187" spans="45:53" ht="7.5" customHeight="1">
      <c r="AS187" s="2344"/>
      <c r="AT187" s="2345"/>
      <c r="AU187" s="2345"/>
      <c r="AV187" s="2346"/>
      <c r="AX187" s="2344"/>
      <c r="AY187" s="2345"/>
      <c r="AZ187" s="2345"/>
      <c r="BA187" s="2346"/>
    </row>
    <row r="188" spans="45:53" ht="7.5" customHeight="1">
      <c r="AS188" s="2344"/>
      <c r="AT188" s="2345"/>
      <c r="AU188" s="2345"/>
      <c r="AV188" s="2346"/>
      <c r="AX188" s="2344"/>
      <c r="AY188" s="2345"/>
      <c r="AZ188" s="2345"/>
      <c r="BA188" s="2346"/>
    </row>
    <row r="189" spans="45:53" ht="7.5" customHeight="1">
      <c r="AS189" s="2344"/>
      <c r="AT189" s="2345"/>
      <c r="AU189" s="2345"/>
      <c r="AV189" s="2346"/>
      <c r="AX189" s="2344"/>
      <c r="AY189" s="2345"/>
      <c r="AZ189" s="2345"/>
      <c r="BA189" s="2346"/>
    </row>
    <row r="190" spans="45:53" ht="7.5" customHeight="1">
      <c r="AS190" s="2344"/>
      <c r="AT190" s="2345"/>
      <c r="AU190" s="2345"/>
      <c r="AV190" s="2346"/>
      <c r="AX190" s="2344"/>
      <c r="AY190" s="2345"/>
      <c r="AZ190" s="2345"/>
      <c r="BA190" s="2346"/>
    </row>
    <row r="191" spans="45:53" ht="7.5" customHeight="1">
      <c r="AS191" s="2344"/>
      <c r="AT191" s="2345"/>
      <c r="AU191" s="2345"/>
      <c r="AV191" s="2346"/>
      <c r="AX191" s="2344"/>
      <c r="AY191" s="2345"/>
      <c r="AZ191" s="2345"/>
      <c r="BA191" s="2346"/>
    </row>
    <row r="192" spans="45:53" ht="7.5" customHeight="1">
      <c r="AS192" s="2344"/>
      <c r="AT192" s="2345"/>
      <c r="AU192" s="2345"/>
      <c r="AV192" s="2346"/>
      <c r="AX192" s="2344"/>
      <c r="AY192" s="2345"/>
      <c r="AZ192" s="2345"/>
      <c r="BA192" s="2346"/>
    </row>
    <row r="193" spans="45:53" ht="7.5" customHeight="1">
      <c r="AS193" s="2344"/>
      <c r="AT193" s="2345"/>
      <c r="AU193" s="2345"/>
      <c r="AV193" s="2346"/>
      <c r="AX193" s="2344"/>
      <c r="AY193" s="2345"/>
      <c r="AZ193" s="2345"/>
      <c r="BA193" s="2346"/>
    </row>
    <row r="194" spans="45:53" ht="7.5" customHeight="1">
      <c r="AS194" s="2344"/>
      <c r="AT194" s="2345"/>
      <c r="AU194" s="2345"/>
      <c r="AV194" s="2346"/>
      <c r="AX194" s="2344"/>
      <c r="AY194" s="2345"/>
      <c r="AZ194" s="2345"/>
      <c r="BA194" s="2346"/>
    </row>
    <row r="195" spans="45:53" ht="7.5" customHeight="1">
      <c r="AS195" s="2344"/>
      <c r="AT195" s="2345"/>
      <c r="AU195" s="2345"/>
      <c r="AV195" s="2346"/>
      <c r="AX195" s="2344"/>
      <c r="AY195" s="2345"/>
      <c r="AZ195" s="2345"/>
      <c r="BA195" s="2346"/>
    </row>
    <row r="196" spans="45:53" ht="7.5" customHeight="1">
      <c r="AS196" s="2344"/>
      <c r="AT196" s="2345"/>
      <c r="AU196" s="2345"/>
      <c r="AV196" s="2346"/>
      <c r="AX196" s="2344"/>
      <c r="AY196" s="2345"/>
      <c r="AZ196" s="2345"/>
      <c r="BA196" s="2346"/>
    </row>
    <row r="197" spans="45:53" ht="7.5" customHeight="1">
      <c r="AS197" s="2344"/>
      <c r="AT197" s="2345"/>
      <c r="AU197" s="2345"/>
      <c r="AV197" s="2346"/>
      <c r="AX197" s="2344"/>
      <c r="AY197" s="2345"/>
      <c r="AZ197" s="2345"/>
      <c r="BA197" s="2346"/>
    </row>
    <row r="198" spans="45:53" ht="7.5" customHeight="1">
      <c r="AS198" s="2347" t="s">
        <v>663</v>
      </c>
      <c r="AT198" s="2348"/>
      <c r="AU198" s="2348"/>
      <c r="AV198" s="2349"/>
      <c r="AX198" s="2347" t="s">
        <v>664</v>
      </c>
      <c r="AY198" s="2348"/>
      <c r="AZ198" s="2348"/>
      <c r="BA198" s="2349"/>
    </row>
    <row r="199" spans="45:53" ht="7.5" customHeight="1">
      <c r="AS199" s="2347"/>
      <c r="AT199" s="2348"/>
      <c r="AU199" s="2348"/>
      <c r="AV199" s="2349"/>
      <c r="AX199" s="2347"/>
      <c r="AY199" s="2348"/>
      <c r="AZ199" s="2348"/>
      <c r="BA199" s="2349"/>
    </row>
    <row r="200" spans="45:53" ht="7.5" customHeight="1">
      <c r="AS200" s="2347"/>
      <c r="AT200" s="2348"/>
      <c r="AU200" s="2348"/>
      <c r="AV200" s="2349"/>
      <c r="AX200" s="2347"/>
      <c r="AY200" s="2348"/>
      <c r="AZ200" s="2348"/>
      <c r="BA200" s="2349"/>
    </row>
    <row r="201" spans="45:53" ht="7.5" customHeight="1">
      <c r="AS201" s="2350"/>
      <c r="AT201" s="2351"/>
      <c r="AU201" s="2351"/>
      <c r="AV201" s="2352"/>
      <c r="AX201" s="2350"/>
      <c r="AY201" s="2351"/>
      <c r="AZ201" s="2351"/>
      <c r="BA201" s="2352"/>
    </row>
  </sheetData>
  <sheetProtection password="8E92" sheet="1" objects="1" scenarios="1"/>
  <mergeCells count="50">
    <mergeCell ref="AO38:BB39"/>
    <mergeCell ref="K34:V36"/>
    <mergeCell ref="AJ34:AU36"/>
    <mergeCell ref="W136:AO140"/>
    <mergeCell ref="D143:AO145"/>
    <mergeCell ref="F39:M49"/>
    <mergeCell ref="AH38:AK42"/>
    <mergeCell ref="C61:AC63"/>
    <mergeCell ref="C66:BB68"/>
    <mergeCell ref="D70:Y72"/>
    <mergeCell ref="AG70:BB72"/>
    <mergeCell ref="D73:Y86"/>
    <mergeCell ref="AG73:BB86"/>
    <mergeCell ref="D153:AO155"/>
    <mergeCell ref="D156:AO160"/>
    <mergeCell ref="D163:AO165"/>
    <mergeCell ref="AS102:AV197"/>
    <mergeCell ref="AS198:AV201"/>
    <mergeCell ref="D146:AO150"/>
    <mergeCell ref="C29:AS31"/>
    <mergeCell ref="AX102:BA197"/>
    <mergeCell ref="AX198:BA201"/>
    <mergeCell ref="A163:C165"/>
    <mergeCell ref="D166:AO170"/>
    <mergeCell ref="A133:C135"/>
    <mergeCell ref="A143:C145"/>
    <mergeCell ref="A153:C155"/>
    <mergeCell ref="D136:V140"/>
    <mergeCell ref="D133:AO135"/>
    <mergeCell ref="A102:C104"/>
    <mergeCell ref="A112:C114"/>
    <mergeCell ref="A122:C124"/>
    <mergeCell ref="D102:AO104"/>
    <mergeCell ref="D112:AO114"/>
    <mergeCell ref="D122:AO124"/>
    <mergeCell ref="A1:D4"/>
    <mergeCell ref="E1:G4"/>
    <mergeCell ref="H1:BD4"/>
    <mergeCell ref="A17:BD20"/>
    <mergeCell ref="C25:AK27"/>
    <mergeCell ref="C22:D23"/>
    <mergeCell ref="E22:BD23"/>
    <mergeCell ref="A13:C15"/>
    <mergeCell ref="D13:BD15"/>
    <mergeCell ref="A6:E10"/>
    <mergeCell ref="F6:AH10"/>
    <mergeCell ref="AI6:AM7"/>
    <mergeCell ref="AI8:AM10"/>
    <mergeCell ref="AN6:BD7"/>
    <mergeCell ref="AN8:BD10"/>
  </mergeCells>
  <phoneticPr fontId="3"/>
  <pageMargins left="0.70866141732283472" right="0.31496062992125984" top="0.55118110236220474" bottom="0.74803149606299213" header="0.31496062992125984" footer="0.31496062992125984"/>
  <pageSetup paperSize="9" orientation="portrait" r:id="rId1"/>
  <rowBreaks count="1" manualBreakCount="1">
    <brk id="9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ガイド</vt:lpstr>
      <vt:lpstr>収入</vt:lpstr>
      <vt:lpstr>控除</vt:lpstr>
      <vt:lpstr>その他</vt:lpstr>
      <vt:lpstr>申告書(表)</vt:lpstr>
      <vt:lpstr>申告書(裏) </vt:lpstr>
      <vt:lpstr>添付台紙</vt:lpstr>
      <vt:lpstr>'申告書(表)'!Print_Area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2023-12-28T04:14:49Z</cp:lastPrinted>
  <dcterms:created xsi:type="dcterms:W3CDTF">2020-09-14T00:52:30Z</dcterms:created>
  <dcterms:modified xsi:type="dcterms:W3CDTF">2024-01-19T06:04:22Z</dcterms:modified>
</cp:coreProperties>
</file>